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ppinJu\Downloads\"/>
    </mc:Choice>
  </mc:AlternateContent>
  <xr:revisionPtr revIDLastSave="0" documentId="8_{279B2EE6-A297-4BA5-B43F-BDDD89C88430}" xr6:coauthVersionLast="36" xr6:coauthVersionMax="36" xr10:uidLastSave="{00000000-0000-0000-0000-000000000000}"/>
  <workbookProtection workbookAlgorithmName="SHA-512" workbookHashValue="H222Ed8iwd3PtLagDvWF2Gv96qhfdfW3rNlryXiSClSqZ2zT3httivI/SJYkGnU09+iK0OCuUvW5t/1vK1kqjQ==" workbookSaltValue="fKXbktoHXwN62P0W7suDoQ==" workbookSpinCount="100000" lockStructure="1"/>
  <bookViews>
    <workbookView xWindow="-122" yWindow="-122" windowWidth="29045" windowHeight="15840" xr2:uid="{00000000-000D-0000-FFFF-FFFF00000000}"/>
  </bookViews>
  <sheets>
    <sheet name="Vuokrakerroinlaskuri" sheetId="2" r:id="rId1"/>
    <sheet name="Lookup" sheetId="6" state="hidden" r:id="rId2"/>
  </sheets>
  <definedNames>
    <definedName name="_xlnm._FilterDatabase" localSheetId="1" hidden="1">Lookup!#REF!</definedName>
    <definedName name="_xlnm.Print_Area" localSheetId="0">Vuokrakerroinlaskuri!$B$2:$J$35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2" l="1"/>
  <c r="E3" i="6"/>
  <c r="H12" i="6" l="1"/>
  <c r="E12" i="6"/>
  <c r="D12" i="6"/>
  <c r="H11" i="6"/>
  <c r="E11" i="6"/>
  <c r="D11" i="6"/>
  <c r="H10" i="6"/>
  <c r="E10" i="6"/>
  <c r="D10" i="6"/>
  <c r="H9" i="6"/>
  <c r="E9" i="6"/>
  <c r="D9" i="6"/>
  <c r="H8" i="6"/>
  <c r="E8" i="6"/>
  <c r="D8" i="6"/>
  <c r="H7" i="6"/>
  <c r="E7" i="6"/>
  <c r="D7" i="6"/>
  <c r="H6" i="6"/>
  <c r="E6" i="6"/>
  <c r="D6" i="6"/>
  <c r="E2" i="6"/>
  <c r="D24" i="2"/>
  <c r="D11" i="2" s="1"/>
  <c r="U16" i="2"/>
  <c r="V16" i="2" s="1"/>
  <c r="F6" i="6" l="1"/>
  <c r="F10" i="6"/>
  <c r="G10" i="6" s="1"/>
  <c r="I10" i="6" s="1"/>
  <c r="G21" i="2" s="1"/>
  <c r="F9" i="6"/>
  <c r="G9" i="6" s="1"/>
  <c r="I9" i="6" s="1"/>
  <c r="F8" i="6"/>
  <c r="F12" i="6"/>
  <c r="G12" i="6" s="1"/>
  <c r="I12" i="6" s="1"/>
  <c r="F7" i="6"/>
  <c r="F11" i="6"/>
  <c r="G11" i="6" s="1"/>
  <c r="I11" i="6" s="1"/>
  <c r="H21" i="2" l="1"/>
  <c r="I21" i="2"/>
  <c r="J10" i="6"/>
  <c r="J11" i="6"/>
  <c r="G22" i="2"/>
  <c r="J12" i="6"/>
  <c r="G23" i="2"/>
  <c r="J9" i="6"/>
  <c r="G20" i="2"/>
  <c r="G7" i="6"/>
  <c r="I7" i="6" s="1"/>
  <c r="G8" i="6"/>
  <c r="I8" i="6" s="1"/>
  <c r="G6" i="6"/>
  <c r="I6" i="6" s="1"/>
  <c r="G17" i="2" s="1"/>
  <c r="H20" i="2" l="1"/>
  <c r="I20" i="2"/>
  <c r="H22" i="2"/>
  <c r="I22" i="2"/>
  <c r="H23" i="2"/>
  <c r="I23" i="2"/>
  <c r="J8" i="6"/>
  <c r="G19" i="2"/>
  <c r="I17" i="2"/>
  <c r="H17" i="2"/>
  <c r="J7" i="6"/>
  <c r="G18" i="2"/>
  <c r="J6" i="6"/>
  <c r="G24" i="2" l="1"/>
  <c r="H11" i="2" s="1"/>
  <c r="H18" i="2"/>
  <c r="I18" i="2"/>
  <c r="I19" i="2"/>
  <c r="H19" i="2"/>
  <c r="H24" i="2" l="1"/>
  <c r="H12" i="2" s="1"/>
</calcChain>
</file>

<file path=xl/sharedStrings.xml><?xml version="1.0" encoding="utf-8"?>
<sst xmlns="http://schemas.openxmlformats.org/spreadsheetml/2006/main" count="405" uniqueCount="385">
  <si>
    <t>Term</t>
  </si>
  <si>
    <t>Monthly</t>
  </si>
  <si>
    <t>Quarterly</t>
  </si>
  <si>
    <t>Arrears</t>
  </si>
  <si>
    <t>Rental</t>
  </si>
  <si>
    <t>Terms</t>
  </si>
  <si>
    <t>Total</t>
  </si>
  <si>
    <t>N/A</t>
  </si>
  <si>
    <t>OEC</t>
  </si>
  <si>
    <t>Key</t>
  </si>
  <si>
    <t>Cost of Funds</t>
  </si>
  <si>
    <t>Collections</t>
  </si>
  <si>
    <t>Asset Mix</t>
  </si>
  <si>
    <t>Copy me</t>
  </si>
  <si>
    <t>Työasemat</t>
  </si>
  <si>
    <t>Näytöt</t>
  </si>
  <si>
    <t>Kannettavat tietokoneet</t>
  </si>
  <si>
    <t>Tablet-tietokoneet</t>
  </si>
  <si>
    <t>iPhonet</t>
  </si>
  <si>
    <t>Matkapuhelimet</t>
  </si>
  <si>
    <t>Palvelimet</t>
  </si>
  <si>
    <t>Tallennusjärjestelmät</t>
  </si>
  <si>
    <t>Verkkolaitteet</t>
  </si>
  <si>
    <t>Tulostimet</t>
  </si>
  <si>
    <t>Monitoimilaitteet</t>
  </si>
  <si>
    <t>Kassapäätteet</t>
  </si>
  <si>
    <t>AV-laitteet</t>
  </si>
  <si>
    <t>Muut teknologialaitteet</t>
  </si>
  <si>
    <t>Lisätarvikkeet</t>
  </si>
  <si>
    <t>Tietoliikennelaitteet</t>
  </si>
  <si>
    <t>Eräväli</t>
  </si>
  <si>
    <t>Vuokranmaksu</t>
  </si>
  <si>
    <t>Neljännesvuosittain</t>
  </si>
  <si>
    <t>Etukäteen</t>
  </si>
  <si>
    <t>EURIBOR</t>
  </si>
  <si>
    <t>KIINTEÄ</t>
  </si>
  <si>
    <t>Kannettavat tietokoneet12EURIBORY</t>
  </si>
  <si>
    <t>Työasemat12EURIBORY</t>
  </si>
  <si>
    <t>Näytöt12EURIBORY</t>
  </si>
  <si>
    <t>Tablet-tietokoneet12EURIBORY</t>
  </si>
  <si>
    <t>iPhonet12EURIBORY</t>
  </si>
  <si>
    <t>Matkapuhelimet12EURIBORY</t>
  </si>
  <si>
    <t>Tietoliikennelaitteet12EURIBORY</t>
  </si>
  <si>
    <t>Palvelimet12EURIBORY</t>
  </si>
  <si>
    <t>Tallennusjärjestelmät12EURIBORY</t>
  </si>
  <si>
    <t>Verkkolaitteet12EURIBORY</t>
  </si>
  <si>
    <t>Tulostimet12EURIBORY</t>
  </si>
  <si>
    <t>Monitoimilaitteet12EURIBORY</t>
  </si>
  <si>
    <t>Kassapäätteet12EURIBORY</t>
  </si>
  <si>
    <t>AV-laitteet12EURIBORY</t>
  </si>
  <si>
    <t>Muut teknologialaitteet12EURIBORY</t>
  </si>
  <si>
    <t>Lisätarvikkeet12EURIBORY</t>
  </si>
  <si>
    <t>Kannettavat tietokoneet12EURIBORN</t>
  </si>
  <si>
    <t>Työasemat12EURIBORN</t>
  </si>
  <si>
    <t>Näytöt12EURIBORN</t>
  </si>
  <si>
    <t>Tablet-tietokoneet12EURIBORN</t>
  </si>
  <si>
    <t>iPhonet12EURIBORN</t>
  </si>
  <si>
    <t>Matkapuhelimet12EURIBORN</t>
  </si>
  <si>
    <t>Tietoliikennelaitteet12EURIBORN</t>
  </si>
  <si>
    <t>Palvelimet12EURIBORN</t>
  </si>
  <si>
    <t>Tallennusjärjestelmät12EURIBORN</t>
  </si>
  <si>
    <t>Verkkolaitteet12EURIBORN</t>
  </si>
  <si>
    <t>Tulostimet12EURIBORN</t>
  </si>
  <si>
    <t>Monitoimilaitteet12EURIBORN</t>
  </si>
  <si>
    <t>Kassapäätteet12EURIBORN</t>
  </si>
  <si>
    <t>AV-laitteet12EURIBORN</t>
  </si>
  <si>
    <t>Muut teknologialaitteet12EURIBORN</t>
  </si>
  <si>
    <t>Lisätarvikkeet12EURIBORN</t>
  </si>
  <si>
    <t>Kannettavat tietokoneet24EURIBORY</t>
  </si>
  <si>
    <t>Työasemat24EURIBORY</t>
  </si>
  <si>
    <t>Näytöt24EURIBORY</t>
  </si>
  <si>
    <t>Tablet-tietokoneet24EURIBORY</t>
  </si>
  <si>
    <t>iPhonet24EURIBORY</t>
  </si>
  <si>
    <t>Matkapuhelimet24EURIBORY</t>
  </si>
  <si>
    <t>Tietoliikennelaitteet24EURIBORY</t>
  </si>
  <si>
    <t>Palvelimet24EURIBORY</t>
  </si>
  <si>
    <t>Tallennusjärjestelmät24EURIBORY</t>
  </si>
  <si>
    <t>Verkkolaitteet24EURIBORY</t>
  </si>
  <si>
    <t>Tulostimet24EURIBORY</t>
  </si>
  <si>
    <t>Monitoimilaitteet24EURIBORY</t>
  </si>
  <si>
    <t>Kassapäätteet24EURIBORY</t>
  </si>
  <si>
    <t>AV-laitteet24EURIBORY</t>
  </si>
  <si>
    <t>Muut teknologialaitteet24EURIBORY</t>
  </si>
  <si>
    <t>Lisätarvikkeet24EURIBORY</t>
  </si>
  <si>
    <t>Kannettavat tietokoneet24EURIBORN</t>
  </si>
  <si>
    <t>Työasemat24EURIBORN</t>
  </si>
  <si>
    <t>Näytöt24EURIBORN</t>
  </si>
  <si>
    <t>Tablet-tietokoneet24EURIBORN</t>
  </si>
  <si>
    <t>iPhonet24EURIBORN</t>
  </si>
  <si>
    <t>Matkapuhelimet24EURIBORN</t>
  </si>
  <si>
    <t>Tietoliikennelaitteet24EURIBORN</t>
  </si>
  <si>
    <t>Palvelimet24EURIBORN</t>
  </si>
  <si>
    <t>Tallennusjärjestelmät24EURIBORN</t>
  </si>
  <si>
    <t>Verkkolaitteet24EURIBORN</t>
  </si>
  <si>
    <t>Tulostimet24EURIBORN</t>
  </si>
  <si>
    <t>Monitoimilaitteet24EURIBORN</t>
  </si>
  <si>
    <t>Kassapäätteet24EURIBORN</t>
  </si>
  <si>
    <t>AV-laitteet24EURIBORN</t>
  </si>
  <si>
    <t>Muut teknologialaitteet24EURIBORN</t>
  </si>
  <si>
    <t>Lisätarvikkeet24EURIBORN</t>
  </si>
  <si>
    <t>Kannettavat tietokoneet36EURIBORY</t>
  </si>
  <si>
    <t>Työasemat36EURIBORY</t>
  </si>
  <si>
    <t>Näytöt36EURIBORY</t>
  </si>
  <si>
    <t>Tablet-tietokoneet36EURIBORY</t>
  </si>
  <si>
    <t>iPhonet36EURIBORY</t>
  </si>
  <si>
    <t>Matkapuhelimet36EURIBORY</t>
  </si>
  <si>
    <t>Tietoliikennelaitteet36EURIBORY</t>
  </si>
  <si>
    <t>Palvelimet36EURIBORY</t>
  </si>
  <si>
    <t>Tallennusjärjestelmät36EURIBORY</t>
  </si>
  <si>
    <t>Verkkolaitteet36EURIBORY</t>
  </si>
  <si>
    <t>Tulostimet36EURIBORY</t>
  </si>
  <si>
    <t>Monitoimilaitteet36EURIBORY</t>
  </si>
  <si>
    <t>Kassapäätteet36EURIBORY</t>
  </si>
  <si>
    <t>AV-laitteet36EURIBORY</t>
  </si>
  <si>
    <t>Muut teknologialaitteet36EURIBORY</t>
  </si>
  <si>
    <t>Lisätarvikkeet36EURIBORY</t>
  </si>
  <si>
    <t>Kannettavat tietokoneet36EURIBORN</t>
  </si>
  <si>
    <t>Työasemat36EURIBORN</t>
  </si>
  <si>
    <t>Näytöt36EURIBORN</t>
  </si>
  <si>
    <t>Tablet-tietokoneet36EURIBORN</t>
  </si>
  <si>
    <t>iPhonet36EURIBORN</t>
  </si>
  <si>
    <t>Matkapuhelimet36EURIBORN</t>
  </si>
  <si>
    <t>Tietoliikennelaitteet36EURIBORN</t>
  </si>
  <si>
    <t>Palvelimet36EURIBORN</t>
  </si>
  <si>
    <t>Tallennusjärjestelmät36EURIBORN</t>
  </si>
  <si>
    <t>Verkkolaitteet36EURIBORN</t>
  </si>
  <si>
    <t>Tulostimet36EURIBORN</t>
  </si>
  <si>
    <t>Monitoimilaitteet36EURIBORN</t>
  </si>
  <si>
    <t>Kassapäätteet36EURIBORN</t>
  </si>
  <si>
    <t>AV-laitteet36EURIBORN</t>
  </si>
  <si>
    <t>Muut teknologialaitteet36EURIBORN</t>
  </si>
  <si>
    <t>Lisätarvikkeet36EURIBORN</t>
  </si>
  <si>
    <t>Kannettavat tietokoneet48EURIBORY</t>
  </si>
  <si>
    <t>Työasemat48EURIBORY</t>
  </si>
  <si>
    <t>Näytöt48EURIBORY</t>
  </si>
  <si>
    <t>Tablet-tietokoneet48EURIBORY</t>
  </si>
  <si>
    <t>iPhonet48EURIBORY</t>
  </si>
  <si>
    <t>Matkapuhelimet48EURIBORY</t>
  </si>
  <si>
    <t>Tietoliikennelaitteet48EURIBORY</t>
  </si>
  <si>
    <t>Palvelimet48EURIBORY</t>
  </si>
  <si>
    <t>Tallennusjärjestelmät48EURIBORY</t>
  </si>
  <si>
    <t>Verkkolaitteet48EURIBORY</t>
  </si>
  <si>
    <t>Tulostimet48EURIBORY</t>
  </si>
  <si>
    <t>Monitoimilaitteet48EURIBORY</t>
  </si>
  <si>
    <t>Kassapäätteet48EURIBORY</t>
  </si>
  <si>
    <t>AV-laitteet48EURIBORY</t>
  </si>
  <si>
    <t>Muut teknologialaitteet48EURIBORY</t>
  </si>
  <si>
    <t>Lisätarvikkeet48EURIBORY</t>
  </si>
  <si>
    <t>Kannettavat tietokoneet48EURIBORN</t>
  </si>
  <si>
    <t>Työasemat48EURIBORN</t>
  </si>
  <si>
    <t>Näytöt48EURIBORN</t>
  </si>
  <si>
    <t>Tablet-tietokoneet48EURIBORN</t>
  </si>
  <si>
    <t>iPhonet48EURIBORN</t>
  </si>
  <si>
    <t>Matkapuhelimet48EURIBORN</t>
  </si>
  <si>
    <t>Tietoliikennelaitteet48EURIBORN</t>
  </si>
  <si>
    <t>Palvelimet48EURIBORN</t>
  </si>
  <si>
    <t>Tallennusjärjestelmät48EURIBORN</t>
  </si>
  <si>
    <t>Verkkolaitteet48EURIBORN</t>
  </si>
  <si>
    <t>Tulostimet48EURIBORN</t>
  </si>
  <si>
    <t>Monitoimilaitteet48EURIBORN</t>
  </si>
  <si>
    <t>Kassapäätteet48EURIBORN</t>
  </si>
  <si>
    <t>AV-laitteet48EURIBORN</t>
  </si>
  <si>
    <t>Muut teknologialaitteet48EURIBORN</t>
  </si>
  <si>
    <t>Lisätarvikkeet48EURIBORN</t>
  </si>
  <si>
    <t>Kannettavat tietokoneet60EURIBORY</t>
  </si>
  <si>
    <t>Työasemat60EURIBORY</t>
  </si>
  <si>
    <t>Näytöt60EURIBORY</t>
  </si>
  <si>
    <t>Tablet-tietokoneet60EURIBORY</t>
  </si>
  <si>
    <t>iPhonet60EURIBORY</t>
  </si>
  <si>
    <t>Matkapuhelimet60EURIBORY</t>
  </si>
  <si>
    <t>Tietoliikennelaitteet60EURIBORY</t>
  </si>
  <si>
    <t>Palvelimet60EURIBORY</t>
  </si>
  <si>
    <t>Tallennusjärjestelmät60EURIBORY</t>
  </si>
  <si>
    <t>Verkkolaitteet60EURIBORY</t>
  </si>
  <si>
    <t>Tulostimet60EURIBORY</t>
  </si>
  <si>
    <t>Monitoimilaitteet60EURIBORY</t>
  </si>
  <si>
    <t>Kassapäätteet60EURIBORY</t>
  </si>
  <si>
    <t>AV-laitteet60EURIBORY</t>
  </si>
  <si>
    <t>Muut teknologialaitteet60EURIBORY</t>
  </si>
  <si>
    <t>Lisätarvikkeet60EURIBORY</t>
  </si>
  <si>
    <t>Kannettavat tietokoneet60EURIBORN</t>
  </si>
  <si>
    <t>Työasemat60EURIBORN</t>
  </si>
  <si>
    <t>Näytöt60EURIBORN</t>
  </si>
  <si>
    <t>Tablet-tietokoneet60EURIBORN</t>
  </si>
  <si>
    <t>iPhonet60EURIBORN</t>
  </si>
  <si>
    <t>Matkapuhelimet60EURIBORN</t>
  </si>
  <si>
    <t>Tietoliikennelaitteet60EURIBORN</t>
  </si>
  <si>
    <t>Palvelimet60EURIBORN</t>
  </si>
  <si>
    <t>Tallennusjärjestelmät60EURIBORN</t>
  </si>
  <si>
    <t>Verkkolaitteet60EURIBORN</t>
  </si>
  <si>
    <t>Tulostimet60EURIBORN</t>
  </si>
  <si>
    <t>Monitoimilaitteet60EURIBORN</t>
  </si>
  <si>
    <t>Kassapäätteet60EURIBORN</t>
  </si>
  <si>
    <t>AV-laitteet60EURIBORN</t>
  </si>
  <si>
    <t>Muut teknologialaitteet60EURIBORN</t>
  </si>
  <si>
    <t>Lisätarvikkeet60EURIBORN</t>
  </si>
  <si>
    <t>Kannettavat tietokoneet12KIINTEÄY</t>
  </si>
  <si>
    <t>Työasemat12KIINTEÄY</t>
  </si>
  <si>
    <t>Näytöt12KIINTEÄY</t>
  </si>
  <si>
    <t>Tablet-tietokoneet12KIINTEÄY</t>
  </si>
  <si>
    <t>iPhonet12KIINTEÄY</t>
  </si>
  <si>
    <t>Matkapuhelimet12KIINTEÄY</t>
  </si>
  <si>
    <t>Tietoliikennelaitteet12KIINTEÄY</t>
  </si>
  <si>
    <t>Palvelimet12KIINTEÄY</t>
  </si>
  <si>
    <t>Tallennusjärjestelmät12KIINTEÄY</t>
  </si>
  <si>
    <t>Verkkolaitteet12KIINTEÄY</t>
  </si>
  <si>
    <t>Tulostimet12KIINTEÄY</t>
  </si>
  <si>
    <t>Monitoimilaitteet12KIINTEÄY</t>
  </si>
  <si>
    <t>Kassapäätteet12KIINTEÄY</t>
  </si>
  <si>
    <t>AV-laitteet12KIINTEÄY</t>
  </si>
  <si>
    <t>Muut teknologialaitteet12KIINTEÄY</t>
  </si>
  <si>
    <t>Lisätarvikkeet12KIINTEÄY</t>
  </si>
  <si>
    <t>Kannettavat tietokoneet12KIINTEÄN</t>
  </si>
  <si>
    <t>Työasemat12KIINTEÄN</t>
  </si>
  <si>
    <t>Näytöt12KIINTEÄN</t>
  </si>
  <si>
    <t>Tablet-tietokoneet12KIINTEÄN</t>
  </si>
  <si>
    <t>iPhonet12KIINTEÄN</t>
  </si>
  <si>
    <t>Matkapuhelimet12KIINTEÄN</t>
  </si>
  <si>
    <t>Tietoliikennelaitteet12KIINTEÄN</t>
  </si>
  <si>
    <t>Palvelimet12KIINTEÄN</t>
  </si>
  <si>
    <t>Tallennusjärjestelmät12KIINTEÄN</t>
  </si>
  <si>
    <t>Verkkolaitteet12KIINTEÄN</t>
  </si>
  <si>
    <t>Tulostimet12KIINTEÄN</t>
  </si>
  <si>
    <t>Monitoimilaitteet12KIINTEÄN</t>
  </si>
  <si>
    <t>Kassapäätteet12KIINTEÄN</t>
  </si>
  <si>
    <t>AV-laitteet12KIINTEÄN</t>
  </si>
  <si>
    <t>Muut teknologialaitteet12KIINTEÄN</t>
  </si>
  <si>
    <t>Lisätarvikkeet12KIINTEÄN</t>
  </si>
  <si>
    <t>Kannettavat tietokoneet24KIINTEÄY</t>
  </si>
  <si>
    <t>Työasemat24KIINTEÄY</t>
  </si>
  <si>
    <t>Näytöt24KIINTEÄY</t>
  </si>
  <si>
    <t>Tablet-tietokoneet24KIINTEÄY</t>
  </si>
  <si>
    <t>iPhonet24KIINTEÄY</t>
  </si>
  <si>
    <t>Matkapuhelimet24KIINTEÄY</t>
  </si>
  <si>
    <t>Tietoliikennelaitteet24KIINTEÄY</t>
  </si>
  <si>
    <t>Palvelimet24KIINTEÄY</t>
  </si>
  <si>
    <t>Tallennusjärjestelmät24KIINTEÄY</t>
  </si>
  <si>
    <t>Verkkolaitteet24KIINTEÄY</t>
  </si>
  <si>
    <t>Tulostimet24KIINTEÄY</t>
  </si>
  <si>
    <t>Monitoimilaitteet24KIINTEÄY</t>
  </si>
  <si>
    <t>Kassapäätteet24KIINTEÄY</t>
  </si>
  <si>
    <t>AV-laitteet24KIINTEÄY</t>
  </si>
  <si>
    <t>Muut teknologialaitteet24KIINTEÄY</t>
  </si>
  <si>
    <t>Lisätarvikkeet24KIINTEÄY</t>
  </si>
  <si>
    <t>Kannettavat tietokoneet24KIINTEÄN</t>
  </si>
  <si>
    <t>Työasemat24KIINTEÄN</t>
  </si>
  <si>
    <t>Näytöt24KIINTEÄN</t>
  </si>
  <si>
    <t>Tablet-tietokoneet24KIINTEÄN</t>
  </si>
  <si>
    <t>iPhonet24KIINTEÄN</t>
  </si>
  <si>
    <t>Matkapuhelimet24KIINTEÄN</t>
  </si>
  <si>
    <t>Tietoliikennelaitteet24KIINTEÄN</t>
  </si>
  <si>
    <t>Palvelimet24KIINTEÄN</t>
  </si>
  <si>
    <t>Tallennusjärjestelmät24KIINTEÄN</t>
  </si>
  <si>
    <t>Verkkolaitteet24KIINTEÄN</t>
  </si>
  <si>
    <t>Tulostimet24KIINTEÄN</t>
  </si>
  <si>
    <t>Monitoimilaitteet24KIINTEÄN</t>
  </si>
  <si>
    <t>Kassapäätteet24KIINTEÄN</t>
  </si>
  <si>
    <t>AV-laitteet24KIINTEÄN</t>
  </si>
  <si>
    <t>Muut teknologialaitteet24KIINTEÄN</t>
  </si>
  <si>
    <t>Lisätarvikkeet24KIINTEÄN</t>
  </si>
  <si>
    <t>Kannettavat tietokoneet36KIINTEÄY</t>
  </si>
  <si>
    <t>Työasemat36KIINTEÄY</t>
  </si>
  <si>
    <t>Näytöt36KIINTEÄY</t>
  </si>
  <si>
    <t>Tablet-tietokoneet36KIINTEÄY</t>
  </si>
  <si>
    <t>iPhonet36KIINTEÄY</t>
  </si>
  <si>
    <t>Matkapuhelimet36KIINTEÄY</t>
  </si>
  <si>
    <t>Tietoliikennelaitteet36KIINTEÄY</t>
  </si>
  <si>
    <t>Palvelimet36KIINTEÄY</t>
  </si>
  <si>
    <t>Tallennusjärjestelmät36KIINTEÄY</t>
  </si>
  <si>
    <t>Verkkolaitteet36KIINTEÄY</t>
  </si>
  <si>
    <t>Tulostimet36KIINTEÄY</t>
  </si>
  <si>
    <t>Monitoimilaitteet36KIINTEÄY</t>
  </si>
  <si>
    <t>Kassapäätteet36KIINTEÄY</t>
  </si>
  <si>
    <t>AV-laitteet36KIINTEÄY</t>
  </si>
  <si>
    <t>Muut teknologialaitteet36KIINTEÄY</t>
  </si>
  <si>
    <t>Lisätarvikkeet36KIINTEÄY</t>
  </si>
  <si>
    <t>Kannettavat tietokoneet36KIINTEÄN</t>
  </si>
  <si>
    <t>Työasemat36KIINTEÄN</t>
  </si>
  <si>
    <t>Näytöt36KIINTEÄN</t>
  </si>
  <si>
    <t>Tablet-tietokoneet36KIINTEÄN</t>
  </si>
  <si>
    <t>iPhonet36KIINTEÄN</t>
  </si>
  <si>
    <t>Matkapuhelimet36KIINTEÄN</t>
  </si>
  <si>
    <t>Tietoliikennelaitteet36KIINTEÄN</t>
  </si>
  <si>
    <t>Palvelimet36KIINTEÄN</t>
  </si>
  <si>
    <t>Tallennusjärjestelmät36KIINTEÄN</t>
  </si>
  <si>
    <t>Verkkolaitteet36KIINTEÄN</t>
  </si>
  <si>
    <t>Tulostimet36KIINTEÄN</t>
  </si>
  <si>
    <t>Monitoimilaitteet36KIINTEÄN</t>
  </si>
  <si>
    <t>Kassapäätteet36KIINTEÄN</t>
  </si>
  <si>
    <t>AV-laitteet36KIINTEÄN</t>
  </si>
  <si>
    <t>Muut teknologialaitteet36KIINTEÄN</t>
  </si>
  <si>
    <t>Lisätarvikkeet36KIINTEÄN</t>
  </si>
  <si>
    <t>Kannettavat tietokoneet48KIINTEÄY</t>
  </si>
  <si>
    <t>Työasemat48KIINTEÄY</t>
  </si>
  <si>
    <t>Näytöt48KIINTEÄY</t>
  </si>
  <si>
    <t>Tablet-tietokoneet48KIINTEÄY</t>
  </si>
  <si>
    <t>iPhonet48KIINTEÄY</t>
  </si>
  <si>
    <t>Matkapuhelimet48KIINTEÄY</t>
  </si>
  <si>
    <t>Tietoliikennelaitteet48KIINTEÄY</t>
  </si>
  <si>
    <t>Palvelimet48KIINTEÄY</t>
  </si>
  <si>
    <t>Tallennusjärjestelmät48KIINTEÄY</t>
  </si>
  <si>
    <t>Verkkolaitteet48KIINTEÄY</t>
  </si>
  <si>
    <t>Tulostimet48KIINTEÄY</t>
  </si>
  <si>
    <t>Monitoimilaitteet48KIINTEÄY</t>
  </si>
  <si>
    <t>Kassapäätteet48KIINTEÄY</t>
  </si>
  <si>
    <t>AV-laitteet48KIINTEÄY</t>
  </si>
  <si>
    <t>Muut teknologialaitteet48KIINTEÄY</t>
  </si>
  <si>
    <t>Lisätarvikkeet48KIINTEÄY</t>
  </si>
  <si>
    <t>Kannettavat tietokoneet48KIINTEÄN</t>
  </si>
  <si>
    <t>Työasemat48KIINTEÄN</t>
  </si>
  <si>
    <t>Näytöt48KIINTEÄN</t>
  </si>
  <si>
    <t>Tablet-tietokoneet48KIINTEÄN</t>
  </si>
  <si>
    <t>iPhonet48KIINTEÄN</t>
  </si>
  <si>
    <t>Matkapuhelimet48KIINTEÄN</t>
  </si>
  <si>
    <t>Tietoliikennelaitteet48KIINTEÄN</t>
  </si>
  <si>
    <t>Palvelimet48KIINTEÄN</t>
  </si>
  <si>
    <t>Tallennusjärjestelmät48KIINTEÄN</t>
  </si>
  <si>
    <t>Verkkolaitteet48KIINTEÄN</t>
  </si>
  <si>
    <t>Tulostimet48KIINTEÄN</t>
  </si>
  <si>
    <t>Monitoimilaitteet48KIINTEÄN</t>
  </si>
  <si>
    <t>Kassapäätteet48KIINTEÄN</t>
  </si>
  <si>
    <t>AV-laitteet48KIINTEÄN</t>
  </si>
  <si>
    <t>Muut teknologialaitteet48KIINTEÄN</t>
  </si>
  <si>
    <t>Lisätarvikkeet48KIINTEÄN</t>
  </si>
  <si>
    <t>Kannettavat tietokoneet60KIINTEÄY</t>
  </si>
  <si>
    <t>Työasemat60KIINTEÄY</t>
  </si>
  <si>
    <t>Näytöt60KIINTEÄY</t>
  </si>
  <si>
    <t>Tablet-tietokoneet60KIINTEÄY</t>
  </si>
  <si>
    <t>iPhonet60KIINTEÄY</t>
  </si>
  <si>
    <t>Matkapuhelimet60KIINTEÄY</t>
  </si>
  <si>
    <t>Tietoliikennelaitteet60KIINTEÄY</t>
  </si>
  <si>
    <t>Palvelimet60KIINTEÄY</t>
  </si>
  <si>
    <t>Tallennusjärjestelmät60KIINTEÄY</t>
  </si>
  <si>
    <t>Verkkolaitteet60KIINTEÄY</t>
  </si>
  <si>
    <t>Tulostimet60KIINTEÄY</t>
  </si>
  <si>
    <t>Monitoimilaitteet60KIINTEÄY</t>
  </si>
  <si>
    <t>Kassapäätteet60KIINTEÄY</t>
  </si>
  <si>
    <t>AV-laitteet60KIINTEÄY</t>
  </si>
  <si>
    <t>Muut teknologialaitteet60KIINTEÄY</t>
  </si>
  <si>
    <t>Lisätarvikkeet60KIINTEÄY</t>
  </si>
  <si>
    <t>Kannettavat tietokoneet60KIINTEÄN</t>
  </si>
  <si>
    <t>Työasemat60KIINTEÄN</t>
  </si>
  <si>
    <t>Näytöt60KIINTEÄN</t>
  </si>
  <si>
    <t>Tablet-tietokoneet60KIINTEÄN</t>
  </si>
  <si>
    <t>iPhonet60KIINTEÄN</t>
  </si>
  <si>
    <t>Matkapuhelimet60KIINTEÄN</t>
  </si>
  <si>
    <t>Tietoliikennelaitteet60KIINTEÄN</t>
  </si>
  <si>
    <t>Palvelimet60KIINTEÄN</t>
  </si>
  <si>
    <t>Tallennusjärjestelmät60KIINTEÄN</t>
  </si>
  <si>
    <t>Verkkolaitteet60KIINTEÄN</t>
  </si>
  <si>
    <t>Tulostimet60KIINTEÄN</t>
  </si>
  <si>
    <t>Monitoimilaitteet60KIINTEÄN</t>
  </si>
  <si>
    <t>Kassapäätteet60KIINTEÄN</t>
  </si>
  <si>
    <t>AV-laitteet60KIINTEÄN</t>
  </si>
  <si>
    <t>Muut teknologialaitteet60KIINTEÄN</t>
  </si>
  <si>
    <t>Lisätarvikkeet60KIINTEÄN</t>
  </si>
  <si>
    <t>Korkosidonnaisuus</t>
  </si>
  <si>
    <t>Pakkaus- ja noutopalvelu sekä tietoturvatyhjennys</t>
  </si>
  <si>
    <t>Kyllä</t>
  </si>
  <si>
    <t>Ei</t>
  </si>
  <si>
    <t>Vuokra per 1.000€</t>
  </si>
  <si>
    <t>Vuokrat yhteensä per 1.000€</t>
  </si>
  <si>
    <t>Täytettävät solut</t>
  </si>
  <si>
    <t>Vetovalikko</t>
  </si>
  <si>
    <t>Lasketaan automaattisesti</t>
  </si>
  <si>
    <t>- Kaikkiin hintoihin lisätään kulloinkin voimassaoleva arvonlisävero</t>
  </si>
  <si>
    <t>Laiteryhmä</t>
  </si>
  <si>
    <t>Hankintahinta (alv. 0 %)</t>
  </si>
  <si>
    <t>Kuvaus</t>
  </si>
  <si>
    <t>Vuokra-aika</t>
  </si>
  <si>
    <t>Vuokran määrä (alv. 0 %)</t>
  </si>
  <si>
    <t>Vuokrat yhteensä varsinaiselta vuokra-ajalta</t>
  </si>
  <si>
    <t>Vuokrakerroin</t>
  </si>
  <si>
    <t>YHTEENSÄ</t>
  </si>
  <si>
    <t>Vuokrakohde</t>
  </si>
  <si>
    <t>- Pohjakorko on indikatiivinen ja se tarkistetaan rahoitushetkellä;</t>
  </si>
  <si>
    <t>- Lisätarvikkeiden ja ohjelmistojen osuus voi olla enintään 10 % kohteen hankintahinnasta;</t>
  </si>
  <si>
    <t>- Asiakkaan tulee ilmoittaa halustaan päättää leasingsopimus viimeistään kolme kuukautta ennen varsinaisen vuokra-ajan päättymistä;</t>
  </si>
  <si>
    <t>- Laitteet toimitetaan sen jälkeen, kun Puitesopimus on astunut voimaan;</t>
  </si>
  <si>
    <t>- Vuokra-ajat ja sopimuksen ehdot tulee sopia NF Techfleetin kanssa;</t>
  </si>
  <si>
    <t>MUUT EHDOT</t>
  </si>
  <si>
    <t>- Hinnoittelu on indikatiivinen;</t>
  </si>
  <si>
    <t>- Edellyttää Nordea Rahoituksen normaalia luottokäsittelyä ja myönteistä luottopäätöstä;</t>
  </si>
  <si>
    <t>Hankintahinnat yhteensä</t>
  </si>
  <si>
    <t>OHJE
1) Valitse laiteryhmät
2) Lisää hankintahinnat
3) Kirjaa halutessasi kohteen kuvaus
4) Valitse vuokra-aika laiteryhmälle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</si>
</sst>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[$€-2]\ * #,##0.00_-;\-[$€-2]\ * #,##0.00_-;_-[$€-2]\ * &quot;-&quot;??_-;_-@_-"/>
    <numFmt numFmtId="166" formatCode="_-[$€-2]\ * #,##0_-;\-[$€-2]\ * #,##0_-;_-[$€-2]\ * &quot;-&quot;??_-;_-@_-"/>
    <numFmt numFmtId="167" formatCode="0.000%"/>
    <numFmt numFmtId="168" formatCode="_-* #,##0.00\ [$€-40B]_-;\-* #,##0.00\ [$€-40B]_-;_-* &quot;-&quot;??\ [$€-40B]_-;_-@_-"/>
    <numFmt numFmtId="169" formatCode="d\.m\.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9" tint="-0.249977111117893"/>
      <name val="Calibri Light"/>
      <family val="2"/>
      <scheme val="major"/>
    </font>
    <font>
      <b/>
      <sz val="10"/>
      <color theme="8" tint="-0.249977111117893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rgb="FF0070C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2C8B3"/>
        <bgColor indexed="64"/>
      </patternFill>
    </fill>
    <fill>
      <patternFill patternType="solid">
        <fgColor rgb="FFC1A4CE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65A4"/>
      </left>
      <right style="thin">
        <color rgb="FF0065A4"/>
      </right>
      <top style="thin">
        <color rgb="FF0065A4"/>
      </top>
      <bottom style="thin">
        <color rgb="FF0065A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2" applyFont="1"/>
    <xf numFmtId="2" fontId="0" fillId="0" borderId="0" xfId="0" applyNumberFormat="1"/>
    <xf numFmtId="166" fontId="0" fillId="0" borderId="0" xfId="2" applyNumberFormat="1" applyFont="1"/>
    <xf numFmtId="166" fontId="0" fillId="0" borderId="0" xfId="0" applyNumberFormat="1"/>
    <xf numFmtId="0" fontId="0" fillId="7" borderId="0" xfId="0" applyFill="1"/>
    <xf numFmtId="0" fontId="0" fillId="7" borderId="0" xfId="0" applyFill="1" applyAlignment="1">
      <alignment horizontal="center"/>
    </xf>
    <xf numFmtId="2" fontId="0" fillId="7" borderId="0" xfId="0" applyNumberFormat="1" applyFill="1"/>
    <xf numFmtId="166" fontId="0" fillId="7" borderId="0" xfId="2" applyNumberFormat="1" applyFont="1" applyFill="1"/>
    <xf numFmtId="166" fontId="0" fillId="7" borderId="0" xfId="0" applyNumberFormat="1" applyFill="1"/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165" fontId="0" fillId="0" borderId="0" xfId="0" applyNumberFormat="1"/>
    <xf numFmtId="0" fontId="3" fillId="0" borderId="0" xfId="0" applyFont="1"/>
    <xf numFmtId="164" fontId="6" fillId="0" borderId="0" xfId="2" applyFont="1"/>
    <xf numFmtId="0" fontId="7" fillId="2" borderId="0" xfId="0" applyFont="1" applyFill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/>
    <xf numFmtId="0" fontId="10" fillId="2" borderId="0" xfId="0" applyFont="1" applyFill="1" applyBorder="1"/>
    <xf numFmtId="0" fontId="7" fillId="2" borderId="0" xfId="0" applyFont="1" applyFill="1" applyAlignment="1">
      <alignment horizontal="right"/>
    </xf>
    <xf numFmtId="0" fontId="11" fillId="2" borderId="0" xfId="0" applyFont="1" applyFill="1" applyBorder="1" applyAlignment="1">
      <alignment vertical="top"/>
    </xf>
    <xf numFmtId="0" fontId="7" fillId="9" borderId="0" xfId="0" applyFont="1" applyFill="1" applyBorder="1"/>
    <xf numFmtId="0" fontId="7" fillId="3" borderId="0" xfId="0" applyFont="1" applyFill="1" applyBorder="1"/>
    <xf numFmtId="0" fontId="9" fillId="2" borderId="0" xfId="0" applyFont="1" applyFill="1" applyBorder="1"/>
    <xf numFmtId="0" fontId="7" fillId="0" borderId="0" xfId="0" applyFon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0" fontId="13" fillId="0" borderId="0" xfId="0" applyFont="1" applyBorder="1"/>
    <xf numFmtId="165" fontId="7" fillId="2" borderId="0" xfId="0" applyNumberFormat="1" applyFont="1" applyFill="1" applyBorder="1"/>
    <xf numFmtId="165" fontId="7" fillId="0" borderId="0" xfId="0" applyNumberFormat="1" applyFont="1" applyFill="1" applyBorder="1"/>
    <xf numFmtId="0" fontId="14" fillId="2" borderId="0" xfId="3" applyFont="1" applyFill="1" applyBorder="1" applyAlignment="1">
      <alignment vertical="top"/>
    </xf>
    <xf numFmtId="0" fontId="15" fillId="0" borderId="0" xfId="0" applyFont="1" applyFill="1" applyBorder="1" applyAlignment="1">
      <alignment horizontal="left"/>
    </xf>
    <xf numFmtId="0" fontId="16" fillId="2" borderId="0" xfId="0" applyFont="1" applyFill="1" applyBorder="1"/>
    <xf numFmtId="0" fontId="7" fillId="2" borderId="0" xfId="0" quotePrefix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top"/>
    </xf>
    <xf numFmtId="0" fontId="14" fillId="2" borderId="0" xfId="3" applyFont="1" applyFill="1" applyBorder="1"/>
    <xf numFmtId="0" fontId="17" fillId="2" borderId="0" xfId="0" applyFont="1" applyFill="1" applyBorder="1"/>
    <xf numFmtId="10" fontId="7" fillId="2" borderId="0" xfId="1" applyNumberFormat="1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top"/>
    </xf>
    <xf numFmtId="167" fontId="7" fillId="3" borderId="2" xfId="1" applyNumberFormat="1" applyFont="1" applyFill="1" applyBorder="1"/>
    <xf numFmtId="0" fontId="12" fillId="6" borderId="0" xfId="4" applyFont="1" applyFill="1" applyBorder="1" applyAlignment="1">
      <alignment horizontal="left" vertical="center"/>
    </xf>
    <xf numFmtId="0" fontId="12" fillId="6" borderId="0" xfId="4" applyFont="1" applyFill="1" applyBorder="1" applyAlignment="1">
      <alignment horizontal="center" vertical="center"/>
    </xf>
    <xf numFmtId="0" fontId="12" fillId="6" borderId="0" xfId="4" applyFont="1" applyFill="1" applyBorder="1" applyAlignment="1">
      <alignment horizontal="center" vertical="center" wrapText="1"/>
    </xf>
    <xf numFmtId="168" fontId="7" fillId="3" borderId="0" xfId="2" applyNumberFormat="1" applyFont="1" applyFill="1" applyBorder="1"/>
    <xf numFmtId="0" fontId="7" fillId="10" borderId="0" xfId="0" applyFont="1" applyFill="1" applyBorder="1"/>
    <xf numFmtId="168" fontId="7" fillId="4" borderId="2" xfId="0" applyNumberFormat="1" applyFont="1" applyFill="1" applyBorder="1"/>
    <xf numFmtId="168" fontId="7" fillId="3" borderId="2" xfId="0" applyNumberFormat="1" applyFont="1" applyFill="1" applyBorder="1"/>
    <xf numFmtId="0" fontId="7" fillId="3" borderId="0" xfId="4" applyFont="1" applyFill="1" applyBorder="1" applyAlignment="1">
      <alignment horizontal="center"/>
    </xf>
    <xf numFmtId="0" fontId="7" fillId="10" borderId="2" xfId="0" applyFont="1" applyFill="1" applyBorder="1" applyAlignment="1" applyProtection="1">
      <alignment horizontal="left"/>
      <protection locked="0"/>
    </xf>
    <xf numFmtId="168" fontId="7" fillId="9" borderId="2" xfId="0" applyNumberFormat="1" applyFont="1" applyFill="1" applyBorder="1" applyProtection="1">
      <protection locked="0"/>
    </xf>
    <xf numFmtId="165" fontId="7" fillId="9" borderId="2" xfId="0" applyNumberFormat="1" applyFont="1" applyFill="1" applyBorder="1" applyProtection="1">
      <protection locked="0"/>
    </xf>
    <xf numFmtId="0" fontId="9" fillId="10" borderId="2" xfId="4" applyFont="1" applyFill="1" applyBorder="1" applyAlignment="1" applyProtection="1">
      <alignment horizontal="center"/>
      <protection locked="0"/>
    </xf>
    <xf numFmtId="169" fontId="9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top" wrapText="1"/>
    </xf>
  </cellXfs>
  <cellStyles count="5">
    <cellStyle name="Calculation" xfId="4" builtinId="22"/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1A4CE"/>
      <color rgb="FF0065A4"/>
      <color rgb="FF00B2CD"/>
      <color rgb="FF72C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85725</xdr:rowOff>
    </xdr:from>
    <xdr:to>
      <xdr:col>3</xdr:col>
      <xdr:colOff>209546</xdr:colOff>
      <xdr:row>2</xdr:row>
      <xdr:rowOff>266703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85725"/>
          <a:ext cx="1962146" cy="923928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7</xdr:col>
      <xdr:colOff>1066799</xdr:colOff>
      <xdr:row>0</xdr:row>
      <xdr:rowOff>266700</xdr:rowOff>
    </xdr:from>
    <xdr:to>
      <xdr:col>9</xdr:col>
      <xdr:colOff>318406</xdr:colOff>
      <xdr:row>2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CEA69A-42FD-4CEE-BCC0-026C75756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13" t="10759" r="8350" b="10531"/>
        <a:stretch/>
      </xdr:blipFill>
      <xdr:spPr>
        <a:xfrm>
          <a:off x="9696449" y="266700"/>
          <a:ext cx="2585357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37"/>
  <sheetViews>
    <sheetView tabSelected="1" workbookViewId="0">
      <selection activeCell="C17" sqref="C17"/>
    </sheetView>
  </sheetViews>
  <sheetFormatPr defaultColWidth="0" defaultRowHeight="29.25" customHeight="1" zeroHeight="1" x14ac:dyDescent="0.25"/>
  <cols>
    <col min="1" max="1" width="9.125" style="18" customWidth="1"/>
    <col min="2" max="2" width="8.125" style="18" customWidth="1"/>
    <col min="3" max="3" width="24.875" style="18" customWidth="1"/>
    <col min="4" max="4" width="23.625" style="18" customWidth="1"/>
    <col min="5" max="5" width="24.25" style="18" customWidth="1"/>
    <col min="6" max="6" width="14.375" style="18" customWidth="1"/>
    <col min="7" max="9" width="25" style="18" customWidth="1"/>
    <col min="10" max="10" width="9.375" style="18" customWidth="1"/>
    <col min="11" max="17" width="9.125" style="18" hidden="1" customWidth="1"/>
    <col min="18" max="18" width="17.875" style="18" hidden="1" customWidth="1"/>
    <col min="19" max="19" width="6.375" style="18" hidden="1" customWidth="1"/>
    <col min="20" max="20" width="4" style="18" hidden="1" customWidth="1"/>
    <col min="21" max="21" width="11.875" style="18" hidden="1" customWidth="1"/>
    <col min="22" max="22" width="2" style="18" hidden="1" customWidth="1"/>
    <col min="23" max="24" width="14.625" style="18" hidden="1" customWidth="1"/>
    <col min="25" max="26" width="15.625" style="18" hidden="1" customWidth="1"/>
    <col min="27" max="27" width="12.125" style="18" hidden="1" customWidth="1"/>
    <col min="28" max="28" width="12.875" style="18" hidden="1" customWidth="1"/>
    <col min="29" max="29" width="11.375" style="18" hidden="1" customWidth="1"/>
    <col min="30" max="30" width="12" style="18" hidden="1" customWidth="1"/>
    <col min="31" max="16384" width="9.125" style="18" hidden="1"/>
  </cols>
  <sheetData>
    <row r="1" spans="2:22" ht="29.25" customHeight="1" x14ac:dyDescent="0.25"/>
    <row r="2" spans="2:22" ht="29.25" customHeight="1" x14ac:dyDescent="0.25">
      <c r="B2" s="19"/>
      <c r="C2" s="20"/>
      <c r="D2" s="19"/>
      <c r="E2" s="19"/>
      <c r="F2" s="19"/>
      <c r="G2" s="19"/>
      <c r="H2" s="19"/>
      <c r="I2" s="19"/>
      <c r="J2" s="19"/>
      <c r="R2" s="21" t="s">
        <v>374</v>
      </c>
      <c r="S2" s="21" t="s">
        <v>5</v>
      </c>
    </row>
    <row r="3" spans="2:22" ht="29.25" customHeight="1" x14ac:dyDescent="0.25">
      <c r="B3" s="19"/>
      <c r="C3" s="22"/>
      <c r="D3" s="19"/>
      <c r="E3" s="19"/>
      <c r="F3" s="19"/>
      <c r="G3" s="19"/>
      <c r="H3" s="19"/>
      <c r="I3" s="19"/>
      <c r="J3" s="19"/>
      <c r="Q3" s="23"/>
      <c r="R3" s="18" t="s">
        <v>16</v>
      </c>
      <c r="S3" s="23" t="s">
        <v>7</v>
      </c>
      <c r="T3" s="21"/>
      <c r="U3" s="21"/>
      <c r="V3" s="21"/>
    </row>
    <row r="4" spans="2:22" ht="29.25" customHeight="1" x14ac:dyDescent="0.25">
      <c r="B4" s="19"/>
      <c r="C4" s="61" t="s">
        <v>384</v>
      </c>
      <c r="D4" s="61"/>
      <c r="E4" s="61"/>
      <c r="F4" s="19"/>
      <c r="G4" s="19"/>
      <c r="H4" s="58">
        <v>43678</v>
      </c>
      <c r="I4" s="58"/>
      <c r="J4" s="19"/>
      <c r="R4" s="18" t="s">
        <v>14</v>
      </c>
      <c r="S4" s="18">
        <v>24</v>
      </c>
      <c r="V4" s="21"/>
    </row>
    <row r="5" spans="2:22" ht="29.25" customHeight="1" x14ac:dyDescent="0.25">
      <c r="B5" s="19"/>
      <c r="C5" s="61"/>
      <c r="D5" s="61"/>
      <c r="E5" s="61"/>
      <c r="F5" s="19"/>
      <c r="G5" s="19"/>
      <c r="H5" s="19"/>
      <c r="I5" s="19"/>
      <c r="J5" s="19"/>
      <c r="R5" s="18" t="s">
        <v>15</v>
      </c>
      <c r="S5" s="18">
        <v>36</v>
      </c>
      <c r="V5" s="21"/>
    </row>
    <row r="6" spans="2:22" ht="16" customHeight="1" x14ac:dyDescent="0.25">
      <c r="B6" s="19"/>
      <c r="C6" s="61"/>
      <c r="D6" s="61"/>
      <c r="E6" s="61"/>
      <c r="F6" s="19"/>
      <c r="G6" s="19"/>
      <c r="H6" s="25" t="s">
        <v>362</v>
      </c>
      <c r="J6" s="19"/>
      <c r="R6" s="18" t="s">
        <v>17</v>
      </c>
      <c r="S6" s="18">
        <v>48</v>
      </c>
      <c r="V6" s="21"/>
    </row>
    <row r="7" spans="2:22" ht="16" customHeight="1" x14ac:dyDescent="0.25">
      <c r="B7" s="19"/>
      <c r="C7" s="61"/>
      <c r="D7" s="61"/>
      <c r="E7" s="61"/>
      <c r="F7" s="19"/>
      <c r="G7" s="19"/>
      <c r="H7" s="50" t="s">
        <v>363</v>
      </c>
      <c r="J7" s="19"/>
      <c r="R7" s="18" t="s">
        <v>18</v>
      </c>
      <c r="S7" s="18">
        <v>60</v>
      </c>
      <c r="V7" s="21"/>
    </row>
    <row r="8" spans="2:22" ht="16" customHeight="1" x14ac:dyDescent="0.25">
      <c r="B8" s="19"/>
      <c r="C8" s="61"/>
      <c r="D8" s="61"/>
      <c r="E8" s="61"/>
      <c r="F8" s="19"/>
      <c r="G8" s="19"/>
      <c r="H8" s="26" t="s">
        <v>364</v>
      </c>
      <c r="J8" s="19"/>
      <c r="R8" s="18" t="s">
        <v>19</v>
      </c>
      <c r="V8" s="21"/>
    </row>
    <row r="9" spans="2:22" ht="29.25" customHeight="1" x14ac:dyDescent="0.25">
      <c r="B9" s="19"/>
      <c r="C9" s="61"/>
      <c r="D9" s="61"/>
      <c r="E9" s="61"/>
      <c r="F9" s="19"/>
      <c r="G9" s="19"/>
      <c r="H9" s="19"/>
      <c r="I9" s="19"/>
      <c r="J9" s="19"/>
      <c r="R9" s="18" t="s">
        <v>29</v>
      </c>
      <c r="V9" s="21"/>
    </row>
    <row r="10" spans="2:22" ht="29.25" customHeight="1" x14ac:dyDescent="0.25">
      <c r="B10" s="19"/>
      <c r="C10" s="27"/>
      <c r="D10" s="28"/>
      <c r="E10" s="19"/>
      <c r="F10" s="59" t="s">
        <v>357</v>
      </c>
      <c r="G10" s="59"/>
      <c r="H10" s="53" t="s">
        <v>358</v>
      </c>
      <c r="I10" s="19"/>
      <c r="J10" s="19"/>
      <c r="R10" s="18" t="s">
        <v>20</v>
      </c>
      <c r="T10" s="21">
        <v>36</v>
      </c>
      <c r="V10" s="21"/>
    </row>
    <row r="11" spans="2:22" ht="29.25" customHeight="1" x14ac:dyDescent="0.25">
      <c r="B11" s="19"/>
      <c r="C11" s="19" t="s">
        <v>383</v>
      </c>
      <c r="D11" s="29">
        <f>D24</f>
        <v>0</v>
      </c>
      <c r="E11" s="19"/>
      <c r="F11" s="60" t="s">
        <v>360</v>
      </c>
      <c r="G11" s="60"/>
      <c r="H11" s="49" t="e">
        <f>(G24/D11)*1000</f>
        <v>#DIV/0!</v>
      </c>
      <c r="I11" s="19"/>
      <c r="J11" s="19"/>
      <c r="R11" s="18" t="s">
        <v>21</v>
      </c>
      <c r="T11" s="21">
        <v>48</v>
      </c>
      <c r="U11" s="18" t="s">
        <v>1</v>
      </c>
      <c r="V11" s="21"/>
    </row>
    <row r="12" spans="2:22" ht="29.25" customHeight="1" x14ac:dyDescent="0.25">
      <c r="B12" s="19"/>
      <c r="C12" s="19" t="s">
        <v>30</v>
      </c>
      <c r="D12" s="30" t="s">
        <v>32</v>
      </c>
      <c r="E12" s="19"/>
      <c r="F12" s="59" t="s">
        <v>361</v>
      </c>
      <c r="G12" s="59"/>
      <c r="H12" s="49" t="e">
        <f>(H24/D11)*1000</f>
        <v>#DIV/0!</v>
      </c>
      <c r="I12" s="31"/>
      <c r="J12" s="19"/>
      <c r="R12" s="18" t="s">
        <v>22</v>
      </c>
      <c r="T12" s="21">
        <v>60</v>
      </c>
      <c r="U12" s="18" t="s">
        <v>2</v>
      </c>
      <c r="V12" s="21"/>
    </row>
    <row r="13" spans="2:22" ht="29.25" customHeight="1" x14ac:dyDescent="0.25">
      <c r="B13" s="19"/>
      <c r="C13" s="19" t="s">
        <v>31</v>
      </c>
      <c r="D13" s="30" t="s">
        <v>33</v>
      </c>
      <c r="E13" s="19"/>
      <c r="F13" s="19"/>
      <c r="G13" s="27"/>
      <c r="H13" s="27"/>
      <c r="I13" s="19"/>
      <c r="J13" s="19"/>
      <c r="R13" s="18" t="s">
        <v>23</v>
      </c>
      <c r="T13" s="21"/>
      <c r="U13" s="18" t="s">
        <v>3</v>
      </c>
      <c r="V13" s="21"/>
    </row>
    <row r="14" spans="2:22" ht="29.25" customHeight="1" x14ac:dyDescent="0.25">
      <c r="B14" s="19"/>
      <c r="C14" s="19" t="s">
        <v>356</v>
      </c>
      <c r="D14" s="53" t="s">
        <v>35</v>
      </c>
      <c r="E14" s="19"/>
      <c r="F14" s="19"/>
      <c r="G14" s="27"/>
      <c r="H14" s="27"/>
      <c r="I14" s="19"/>
      <c r="J14" s="19"/>
      <c r="R14" s="18" t="s">
        <v>24</v>
      </c>
    </row>
    <row r="15" spans="2:22" ht="29.25" customHeight="1" x14ac:dyDescent="0.25">
      <c r="B15" s="19"/>
      <c r="C15" s="27"/>
      <c r="D15" s="27"/>
      <c r="E15" s="27"/>
      <c r="F15" s="19"/>
      <c r="G15" s="19"/>
      <c r="H15" s="19"/>
      <c r="I15" s="19"/>
      <c r="J15" s="19"/>
      <c r="R15" s="18" t="s">
        <v>25</v>
      </c>
      <c r="T15" s="18" t="s">
        <v>358</v>
      </c>
    </row>
    <row r="16" spans="2:22" ht="29.25" customHeight="1" x14ac:dyDescent="0.25">
      <c r="B16" s="19"/>
      <c r="C16" s="46" t="s">
        <v>366</v>
      </c>
      <c r="D16" s="47" t="s">
        <v>367</v>
      </c>
      <c r="E16" s="47" t="s">
        <v>368</v>
      </c>
      <c r="F16" s="47" t="s">
        <v>369</v>
      </c>
      <c r="G16" s="47" t="s">
        <v>370</v>
      </c>
      <c r="H16" s="48" t="s">
        <v>371</v>
      </c>
      <c r="I16" s="47" t="s">
        <v>372</v>
      </c>
      <c r="J16" s="19"/>
      <c r="R16" s="18" t="s">
        <v>26</v>
      </c>
      <c r="T16" s="18" t="s">
        <v>359</v>
      </c>
      <c r="U16" s="18" t="str">
        <f>D13</f>
        <v>Etukäteen</v>
      </c>
      <c r="V16" s="18">
        <f>IF(U16="Advance",1,0)</f>
        <v>0</v>
      </c>
    </row>
    <row r="17" spans="2:22" ht="29.25" customHeight="1" x14ac:dyDescent="0.25">
      <c r="B17" s="19"/>
      <c r="C17" s="54" t="s">
        <v>374</v>
      </c>
      <c r="D17" s="55">
        <v>0</v>
      </c>
      <c r="E17" s="56"/>
      <c r="F17" s="57"/>
      <c r="G17" s="52">
        <f>Lookup!I6</f>
        <v>0</v>
      </c>
      <c r="H17" s="52">
        <f t="shared" ref="H17:H23" si="0">IF($F17="N/A",0,G17*(($F17/12)*$V$17))</f>
        <v>0</v>
      </c>
      <c r="I17" s="45" t="e">
        <f>((G17/D17)/(12/$V$17))</f>
        <v>#DIV/0!</v>
      </c>
      <c r="J17" s="19"/>
      <c r="R17" s="18" t="s">
        <v>27</v>
      </c>
      <c r="U17" s="18" t="s">
        <v>33</v>
      </c>
      <c r="V17" s="18">
        <v>4</v>
      </c>
    </row>
    <row r="18" spans="2:22" ht="29.25" customHeight="1" x14ac:dyDescent="0.25">
      <c r="B18" s="19"/>
      <c r="C18" s="54" t="s">
        <v>374</v>
      </c>
      <c r="D18" s="55">
        <v>0</v>
      </c>
      <c r="E18" s="56"/>
      <c r="F18" s="57"/>
      <c r="G18" s="52">
        <f>Lookup!I7</f>
        <v>0</v>
      </c>
      <c r="H18" s="52">
        <f t="shared" si="0"/>
        <v>0</v>
      </c>
      <c r="I18" s="45" t="e">
        <f>((G18/D18)/(12/$V$17))</f>
        <v>#DIV/0!</v>
      </c>
      <c r="J18" s="19"/>
      <c r="R18" s="18" t="s">
        <v>28</v>
      </c>
    </row>
    <row r="19" spans="2:22" ht="29.25" customHeight="1" x14ac:dyDescent="0.25">
      <c r="B19" s="19"/>
      <c r="C19" s="54" t="s">
        <v>374</v>
      </c>
      <c r="D19" s="55">
        <v>0</v>
      </c>
      <c r="E19" s="56"/>
      <c r="F19" s="57"/>
      <c r="G19" s="52">
        <f>Lookup!I8</f>
        <v>0</v>
      </c>
      <c r="H19" s="52">
        <f t="shared" si="0"/>
        <v>0</v>
      </c>
      <c r="I19" s="45" t="e">
        <f>((G19/D19)/(12/$V$17))</f>
        <v>#DIV/0!</v>
      </c>
      <c r="J19" s="19"/>
      <c r="U19" s="18" t="s">
        <v>34</v>
      </c>
    </row>
    <row r="20" spans="2:22" ht="29.25" customHeight="1" x14ac:dyDescent="0.25">
      <c r="B20" s="19"/>
      <c r="C20" s="54" t="s">
        <v>374</v>
      </c>
      <c r="D20" s="55">
        <v>0</v>
      </c>
      <c r="E20" s="56"/>
      <c r="F20" s="57"/>
      <c r="G20" s="52">
        <f>Lookup!I9</f>
        <v>0</v>
      </c>
      <c r="H20" s="52">
        <f t="shared" si="0"/>
        <v>0</v>
      </c>
      <c r="I20" s="45" t="e">
        <f t="shared" ref="I20:I23" si="1">((G20/D20)/(12/$V$17))</f>
        <v>#DIV/0!</v>
      </c>
      <c r="J20" s="19"/>
      <c r="U20" s="18" t="s">
        <v>35</v>
      </c>
    </row>
    <row r="21" spans="2:22" ht="29.25" customHeight="1" x14ac:dyDescent="0.25">
      <c r="B21" s="19"/>
      <c r="C21" s="54" t="s">
        <v>374</v>
      </c>
      <c r="D21" s="55">
        <v>0</v>
      </c>
      <c r="E21" s="56"/>
      <c r="F21" s="57"/>
      <c r="G21" s="52">
        <f>Lookup!I10</f>
        <v>0</v>
      </c>
      <c r="H21" s="52">
        <f t="shared" si="0"/>
        <v>0</v>
      </c>
      <c r="I21" s="45" t="e">
        <f t="shared" si="1"/>
        <v>#DIV/0!</v>
      </c>
      <c r="J21" s="19"/>
    </row>
    <row r="22" spans="2:22" ht="29.25" customHeight="1" x14ac:dyDescent="0.25">
      <c r="B22" s="19"/>
      <c r="C22" s="54" t="s">
        <v>374</v>
      </c>
      <c r="D22" s="55">
        <v>0</v>
      </c>
      <c r="E22" s="56"/>
      <c r="F22" s="57"/>
      <c r="G22" s="52">
        <f>Lookup!I11</f>
        <v>0</v>
      </c>
      <c r="H22" s="52">
        <f t="shared" si="0"/>
        <v>0</v>
      </c>
      <c r="I22" s="45" t="e">
        <f t="shared" si="1"/>
        <v>#DIV/0!</v>
      </c>
      <c r="J22" s="19"/>
    </row>
    <row r="23" spans="2:22" ht="29.25" customHeight="1" x14ac:dyDescent="0.25">
      <c r="B23" s="19"/>
      <c r="C23" s="54" t="s">
        <v>374</v>
      </c>
      <c r="D23" s="55">
        <v>0</v>
      </c>
      <c r="E23" s="56"/>
      <c r="F23" s="57"/>
      <c r="G23" s="52">
        <f>Lookup!I12</f>
        <v>0</v>
      </c>
      <c r="H23" s="52">
        <f t="shared" si="0"/>
        <v>0</v>
      </c>
      <c r="I23" s="45" t="e">
        <f t="shared" si="1"/>
        <v>#DIV/0!</v>
      </c>
      <c r="J23" s="19"/>
    </row>
    <row r="24" spans="2:22" ht="29.25" customHeight="1" x14ac:dyDescent="0.25">
      <c r="B24" s="19"/>
      <c r="C24" s="32" t="s">
        <v>373</v>
      </c>
      <c r="D24" s="51">
        <f>SUM(D17:D23)</f>
        <v>0</v>
      </c>
      <c r="E24" s="33"/>
      <c r="F24" s="33"/>
      <c r="G24" s="51">
        <f>SUM(G17:G23)</f>
        <v>0</v>
      </c>
      <c r="H24" s="51">
        <f>SUM(H17:H23)</f>
        <v>0</v>
      </c>
      <c r="I24" s="34"/>
      <c r="J24" s="19"/>
    </row>
    <row r="25" spans="2:22" ht="29.25" customHeight="1" x14ac:dyDescent="0.25">
      <c r="B25" s="19"/>
      <c r="C25" s="24"/>
      <c r="D25" s="35"/>
      <c r="E25" s="35"/>
      <c r="F25" s="19"/>
      <c r="G25" s="19"/>
      <c r="H25" s="19"/>
      <c r="I25" s="19"/>
      <c r="J25" s="19"/>
    </row>
    <row r="26" spans="2:22" ht="29.25" customHeight="1" x14ac:dyDescent="0.25">
      <c r="B26" s="19"/>
      <c r="C26" s="36" t="s">
        <v>380</v>
      </c>
      <c r="D26" s="19"/>
      <c r="E26" s="19"/>
      <c r="F26" s="37"/>
      <c r="G26" s="19"/>
      <c r="H26" s="19"/>
      <c r="I26" s="19"/>
      <c r="J26" s="19"/>
    </row>
    <row r="27" spans="2:22" ht="16.5" customHeight="1" x14ac:dyDescent="0.25">
      <c r="B27" s="19"/>
      <c r="C27" s="38" t="s">
        <v>381</v>
      </c>
      <c r="D27" s="19"/>
      <c r="E27" s="19"/>
      <c r="F27" s="39"/>
      <c r="G27" s="39"/>
      <c r="H27" s="40"/>
      <c r="I27" s="41"/>
      <c r="J27" s="19"/>
      <c r="T27" s="19"/>
      <c r="U27" s="19"/>
      <c r="V27" s="42"/>
    </row>
    <row r="28" spans="2:22" ht="16.5" customHeight="1" x14ac:dyDescent="0.25">
      <c r="B28" s="19"/>
      <c r="C28" s="38" t="s">
        <v>382</v>
      </c>
      <c r="D28" s="19"/>
      <c r="E28" s="19"/>
      <c r="F28" s="39"/>
      <c r="G28" s="39"/>
      <c r="H28" s="40"/>
      <c r="I28" s="41"/>
      <c r="J28" s="19"/>
      <c r="T28" s="19"/>
      <c r="U28" s="19"/>
      <c r="V28" s="42"/>
    </row>
    <row r="29" spans="2:22" ht="16.5" customHeight="1" x14ac:dyDescent="0.25">
      <c r="B29" s="19"/>
      <c r="C29" s="38" t="s">
        <v>375</v>
      </c>
      <c r="D29" s="19"/>
      <c r="E29" s="19"/>
      <c r="F29" s="39"/>
      <c r="G29" s="39"/>
      <c r="H29" s="40"/>
      <c r="I29" s="41"/>
      <c r="J29" s="19"/>
      <c r="T29" s="19"/>
      <c r="U29" s="19"/>
      <c r="V29" s="42"/>
    </row>
    <row r="30" spans="2:22" ht="16.5" customHeight="1" x14ac:dyDescent="0.25">
      <c r="B30" s="19"/>
      <c r="C30" s="38" t="s">
        <v>376</v>
      </c>
      <c r="D30" s="19"/>
      <c r="E30" s="19"/>
      <c r="F30" s="39"/>
      <c r="G30" s="39"/>
      <c r="H30" s="40"/>
      <c r="I30" s="41"/>
      <c r="J30" s="19"/>
      <c r="T30" s="19"/>
      <c r="U30" s="19"/>
      <c r="V30" s="42"/>
    </row>
    <row r="31" spans="2:22" ht="16.5" customHeight="1" x14ac:dyDescent="0.25">
      <c r="B31" s="19"/>
      <c r="C31" s="38" t="s">
        <v>377</v>
      </c>
      <c r="D31" s="19"/>
      <c r="E31" s="19"/>
      <c r="F31" s="39"/>
      <c r="G31" s="39"/>
      <c r="H31" s="40"/>
      <c r="I31" s="41"/>
      <c r="J31" s="19"/>
      <c r="T31" s="19"/>
      <c r="U31" s="19"/>
      <c r="V31" s="42"/>
    </row>
    <row r="32" spans="2:22" ht="16.5" customHeight="1" x14ac:dyDescent="0.25">
      <c r="B32" s="19"/>
      <c r="C32" s="38" t="str">
        <f>IF(H10="Kyllä",("- Yksi nouto per kvartaali sisältäen pakkauspalvelun materiaaleineen sisältyy kuukausivuokraan. Hinnoittelu sisältää myös palautuvien laitteiden tietoturvatyhjennyksen;"),("- Palautuvien laitteiden pakkaus- ja noutopalvelu ei sisälly laitteiden kuukausivuokraan. Vuokrakauden jälkeen kohde tulee palauttaa Vuokralleantajan osoittamaan paikkaan Suomessa;"))</f>
        <v>- Yksi nouto per kvartaali sisältäen pakkauspalvelun materiaaleineen sisältyy kuukausivuokraan. Hinnoittelu sisältää myös palautuvien laitteiden tietoturvatyhjennyksen;</v>
      </c>
      <c r="D32" s="19"/>
      <c r="E32" s="19"/>
      <c r="F32" s="39"/>
      <c r="G32" s="39"/>
      <c r="H32" s="39"/>
      <c r="I32" s="41"/>
      <c r="J32" s="19"/>
      <c r="T32" s="19"/>
      <c r="U32" s="19"/>
      <c r="V32" s="42"/>
    </row>
    <row r="33" spans="2:22" ht="16.5" customHeight="1" x14ac:dyDescent="0.25">
      <c r="B33" s="19"/>
      <c r="C33" s="38" t="s">
        <v>379</v>
      </c>
      <c r="D33" s="43"/>
      <c r="E33" s="43"/>
      <c r="F33" s="43"/>
      <c r="G33" s="35"/>
      <c r="H33" s="39"/>
      <c r="I33" s="41"/>
      <c r="J33" s="19"/>
      <c r="T33" s="19"/>
      <c r="U33" s="19"/>
      <c r="V33" s="42"/>
    </row>
    <row r="34" spans="2:22" ht="16.5" customHeight="1" x14ac:dyDescent="0.25">
      <c r="B34" s="19"/>
      <c r="C34" s="38" t="s">
        <v>378</v>
      </c>
      <c r="D34" s="43"/>
      <c r="E34" s="43"/>
      <c r="F34" s="43"/>
      <c r="G34" s="39"/>
      <c r="H34" s="39"/>
      <c r="I34" s="41"/>
      <c r="J34" s="19"/>
      <c r="T34" s="19"/>
      <c r="U34" s="19"/>
      <c r="V34" s="42"/>
    </row>
    <row r="35" spans="2:22" ht="16.5" customHeight="1" x14ac:dyDescent="0.25">
      <c r="B35" s="19"/>
      <c r="C35" s="38" t="s">
        <v>365</v>
      </c>
      <c r="D35" s="44"/>
      <c r="E35" s="44"/>
      <c r="F35" s="39"/>
      <c r="G35" s="39"/>
      <c r="H35" s="39"/>
      <c r="I35" s="41"/>
      <c r="J35" s="19"/>
    </row>
    <row r="36" spans="2:22" ht="29.25" customHeight="1" x14ac:dyDescent="0.25"/>
    <row r="37" spans="2:22" ht="29.25" hidden="1" customHeight="1" x14ac:dyDescent="0.25"/>
  </sheetData>
  <sheetProtection algorithmName="SHA-512" hashValue="Ac7cPuZbajjBW/bgnHLG30NA93AYBc5Xdo2mRQtJ01EWTSUAmsVN4a1I6ucKrVDmfdUGJ7CRbAZAwv9OLw6rHQ==" saltValue="HSJsJ1XH8zQrASfuA6KulQ==" spinCount="100000" sheet="1" objects="1" scenarios="1" selectLockedCells="1"/>
  <protectedRanges>
    <protectedRange sqref="D10 H10 C17:F23 G33 D14" name="Range1"/>
  </protectedRanges>
  <dataConsolidate/>
  <mergeCells count="5">
    <mergeCell ref="H4:I4"/>
    <mergeCell ref="F10:G10"/>
    <mergeCell ref="F12:G12"/>
    <mergeCell ref="F11:G11"/>
    <mergeCell ref="C4:E9"/>
  </mergeCells>
  <dataValidations count="2">
    <dataValidation type="list" allowBlank="1" showInputMessage="1" showErrorMessage="1" sqref="C17:C23" xr:uid="{00000000-0002-0000-0000-000002000000}">
      <formula1>$R$2:$R$5</formula1>
    </dataValidation>
    <dataValidation type="list" allowBlank="1" showInputMessage="1" showErrorMessage="1" sqref="F17:F23" xr:uid="{00000000-0002-0000-0000-000003000000}">
      <formula1>$S$4:$S$6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1200" r:id="rId1"/>
  <ignoredErrors>
    <ignoredError sqref="D24 G24 H20:H23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A2:L324"/>
  <sheetViews>
    <sheetView workbookViewId="0">
      <selection activeCell="B21" sqref="B21"/>
    </sheetView>
  </sheetViews>
  <sheetFormatPr defaultRowHeight="14.3" x14ac:dyDescent="0.25"/>
  <cols>
    <col min="1" max="1" width="34.75" bestFit="1" customWidth="1"/>
    <col min="4" max="4" width="23.125" bestFit="1" customWidth="1"/>
    <col min="5" max="5" width="12.625" style="2" customWidth="1"/>
    <col min="6" max="6" width="34.75" bestFit="1" customWidth="1"/>
    <col min="8" max="8" width="12" bestFit="1" customWidth="1"/>
    <col min="9" max="9" width="11" bestFit="1" customWidth="1"/>
    <col min="10" max="10" width="10.375" bestFit="1" customWidth="1"/>
    <col min="12" max="12" width="12" bestFit="1" customWidth="1"/>
  </cols>
  <sheetData>
    <row r="2" spans="1:12" x14ac:dyDescent="0.25">
      <c r="A2" s="1" t="s">
        <v>9</v>
      </c>
      <c r="B2" s="1" t="s">
        <v>4</v>
      </c>
      <c r="D2" s="12" t="s">
        <v>10</v>
      </c>
      <c r="E2" s="13" t="str">
        <f>Vuokrakerroinlaskuri!$D$14</f>
        <v>KIINTEÄ</v>
      </c>
    </row>
    <row r="3" spans="1:12" x14ac:dyDescent="0.25">
      <c r="A3" t="s">
        <v>36</v>
      </c>
      <c r="B3" s="17">
        <v>216.69819761670306</v>
      </c>
      <c r="D3" s="12" t="s">
        <v>11</v>
      </c>
      <c r="E3" s="14" t="str">
        <f>IF(Vuokrakerroinlaskuri!H10="Kyllä","Y","N")</f>
        <v>Y</v>
      </c>
    </row>
    <row r="4" spans="1:12" x14ac:dyDescent="0.25">
      <c r="A4" t="s">
        <v>37</v>
      </c>
      <c r="B4" s="17">
        <v>219.14802944454115</v>
      </c>
    </row>
    <row r="5" spans="1:12" x14ac:dyDescent="0.25">
      <c r="A5" t="s">
        <v>38</v>
      </c>
      <c r="B5" s="17">
        <v>219.14802944454115</v>
      </c>
      <c r="C5" s="16" t="s">
        <v>13</v>
      </c>
      <c r="D5" s="1" t="s">
        <v>12</v>
      </c>
      <c r="E5" s="1" t="s">
        <v>0</v>
      </c>
      <c r="F5" s="1" t="s">
        <v>9</v>
      </c>
      <c r="G5" s="1" t="s">
        <v>4</v>
      </c>
      <c r="H5" s="1" t="s">
        <v>8</v>
      </c>
      <c r="I5" s="1" t="s">
        <v>4</v>
      </c>
      <c r="J5" s="1" t="s">
        <v>6</v>
      </c>
    </row>
    <row r="6" spans="1:12" x14ac:dyDescent="0.25">
      <c r="A6" t="s">
        <v>39</v>
      </c>
      <c r="B6" s="17">
        <v>216.69819761670306</v>
      </c>
      <c r="C6" s="16" t="s">
        <v>13</v>
      </c>
      <c r="D6" s="7" t="str">
        <f>Vuokrakerroinlaskuri!$C$17</f>
        <v>Vuokrakohde</v>
      </c>
      <c r="E6" s="8">
        <f>Vuokrakerroinlaskuri!F17</f>
        <v>0</v>
      </c>
      <c r="F6" s="7" t="str">
        <f t="shared" ref="F6:F12" si="0">D6&amp;E6&amp;$E$2&amp;$E$3</f>
        <v>Vuokrakohde0KIINTEÄY</v>
      </c>
      <c r="G6" s="9" t="e">
        <f t="shared" ref="G6:G12" si="1">VLOOKUP(F6,$A$3:$B$322,2,FALSE)</f>
        <v>#N/A</v>
      </c>
      <c r="H6" s="10">
        <f>Vuokrakerroinlaskuri!$D$17</f>
        <v>0</v>
      </c>
      <c r="I6" s="11">
        <f>IF(ISERROR(G6),0,(H6/1000*G6))</f>
        <v>0</v>
      </c>
      <c r="J6" s="10">
        <f>I6*((E6/12)*4)</f>
        <v>0</v>
      </c>
      <c r="L6" s="15"/>
    </row>
    <row r="7" spans="1:12" x14ac:dyDescent="0.25">
      <c r="A7" t="s">
        <v>40</v>
      </c>
      <c r="B7" s="17">
        <v>226.49752492805544</v>
      </c>
      <c r="C7" s="16" t="s">
        <v>13</v>
      </c>
      <c r="D7" s="7" t="str">
        <f>Vuokrakerroinlaskuri!$C$18</f>
        <v>Vuokrakohde</v>
      </c>
      <c r="E7" s="8">
        <f>Vuokrakerroinlaskuri!F18</f>
        <v>0</v>
      </c>
      <c r="F7" s="7" t="str">
        <f t="shared" si="0"/>
        <v>Vuokrakohde0KIINTEÄY</v>
      </c>
      <c r="G7" s="9" t="e">
        <f t="shared" si="1"/>
        <v>#N/A</v>
      </c>
      <c r="H7" s="10">
        <f>Vuokrakerroinlaskuri!$D$18</f>
        <v>0</v>
      </c>
      <c r="I7" s="11">
        <f t="shared" ref="I7:I12" si="2">IF(ISERROR(G7),0,(H7/1000*G7))</f>
        <v>0</v>
      </c>
      <c r="J7" s="10">
        <f t="shared" ref="J7:J12" si="3">I7*((E7/12)*4)</f>
        <v>0</v>
      </c>
    </row>
    <row r="8" spans="1:12" x14ac:dyDescent="0.25">
      <c r="A8" t="s">
        <v>41</v>
      </c>
      <c r="B8" s="17">
        <v>241.19651589508402</v>
      </c>
      <c r="C8" s="16" t="s">
        <v>13</v>
      </c>
      <c r="D8" s="7" t="str">
        <f>Vuokrakerroinlaskuri!$C$19</f>
        <v>Vuokrakohde</v>
      </c>
      <c r="E8" s="8">
        <f>Vuokrakerroinlaskuri!F19</f>
        <v>0</v>
      </c>
      <c r="F8" s="7" t="str">
        <f t="shared" si="0"/>
        <v>Vuokrakohde0KIINTEÄY</v>
      </c>
      <c r="G8" s="9" t="e">
        <f t="shared" si="1"/>
        <v>#N/A</v>
      </c>
      <c r="H8" s="10">
        <f>Vuokrakerroinlaskuri!$D$19</f>
        <v>0</v>
      </c>
      <c r="I8" s="11">
        <f t="shared" si="2"/>
        <v>0</v>
      </c>
      <c r="J8" s="10">
        <f t="shared" si="3"/>
        <v>0</v>
      </c>
    </row>
    <row r="9" spans="1:12" x14ac:dyDescent="0.25">
      <c r="A9" t="s">
        <v>42</v>
      </c>
      <c r="B9" s="17">
        <v>238.74668406724589</v>
      </c>
      <c r="C9" s="16" t="s">
        <v>13</v>
      </c>
      <c r="D9" t="str">
        <f>Vuokrakerroinlaskuri!$C$20</f>
        <v>Vuokrakohde</v>
      </c>
      <c r="E9" s="8">
        <f>Vuokrakerroinlaskuri!F20</f>
        <v>0</v>
      </c>
      <c r="F9" t="str">
        <f t="shared" si="0"/>
        <v>Vuokrakohde0KIINTEÄY</v>
      </c>
      <c r="G9" s="4" t="e">
        <f t="shared" si="1"/>
        <v>#N/A</v>
      </c>
      <c r="H9" s="5">
        <f>Vuokrakerroinlaskuri!$D$20</f>
        <v>0</v>
      </c>
      <c r="I9" s="6">
        <f t="shared" si="2"/>
        <v>0</v>
      </c>
      <c r="J9" s="5">
        <f t="shared" si="3"/>
        <v>0</v>
      </c>
    </row>
    <row r="10" spans="1:12" x14ac:dyDescent="0.25">
      <c r="A10" t="s">
        <v>43</v>
      </c>
      <c r="B10" s="17">
        <v>233.84702041156973</v>
      </c>
      <c r="C10" s="16" t="s">
        <v>13</v>
      </c>
      <c r="D10" t="str">
        <f>Vuokrakerroinlaskuri!$C$21</f>
        <v>Vuokrakohde</v>
      </c>
      <c r="E10" s="8">
        <f>Vuokrakerroinlaskuri!F21</f>
        <v>0</v>
      </c>
      <c r="F10" t="str">
        <f t="shared" si="0"/>
        <v>Vuokrakohde0KIINTEÄY</v>
      </c>
      <c r="G10" s="4" t="e">
        <f t="shared" si="1"/>
        <v>#N/A</v>
      </c>
      <c r="H10" s="5">
        <f>Vuokrakerroinlaskuri!$D$21</f>
        <v>0</v>
      </c>
      <c r="I10" s="6">
        <f t="shared" si="2"/>
        <v>0</v>
      </c>
      <c r="J10" s="5">
        <f t="shared" si="3"/>
        <v>0</v>
      </c>
    </row>
    <row r="11" spans="1:12" x14ac:dyDescent="0.25">
      <c r="A11" t="s">
        <v>44</v>
      </c>
      <c r="B11" s="17">
        <v>241.19651589508402</v>
      </c>
      <c r="C11" s="16" t="s">
        <v>13</v>
      </c>
      <c r="D11" t="str">
        <f>Vuokrakerroinlaskuri!$C$22</f>
        <v>Vuokrakohde</v>
      </c>
      <c r="E11" s="8">
        <f>Vuokrakerroinlaskuri!F22</f>
        <v>0</v>
      </c>
      <c r="F11" t="str">
        <f t="shared" si="0"/>
        <v>Vuokrakohde0KIINTEÄY</v>
      </c>
      <c r="G11" s="4" t="e">
        <f t="shared" si="1"/>
        <v>#N/A</v>
      </c>
      <c r="H11" s="5">
        <f>Vuokrakerroinlaskuri!$D$22</f>
        <v>0</v>
      </c>
      <c r="I11" s="6">
        <f t="shared" si="2"/>
        <v>0</v>
      </c>
      <c r="J11" s="5">
        <f t="shared" si="3"/>
        <v>0</v>
      </c>
    </row>
    <row r="12" spans="1:12" x14ac:dyDescent="0.25">
      <c r="A12" t="s">
        <v>45</v>
      </c>
      <c r="B12" s="17">
        <v>241.19651589508402</v>
      </c>
      <c r="C12" s="16" t="s">
        <v>13</v>
      </c>
      <c r="D12" t="str">
        <f>Vuokrakerroinlaskuri!$C$23</f>
        <v>Vuokrakohde</v>
      </c>
      <c r="E12" s="8">
        <f>Vuokrakerroinlaskuri!F23</f>
        <v>0</v>
      </c>
      <c r="F12" t="str">
        <f t="shared" si="0"/>
        <v>Vuokrakohde0KIINTEÄY</v>
      </c>
      <c r="G12" s="4" t="e">
        <f t="shared" si="1"/>
        <v>#N/A</v>
      </c>
      <c r="H12" s="5">
        <f>Vuokrakerroinlaskuri!$D$23</f>
        <v>0</v>
      </c>
      <c r="I12" s="6">
        <f t="shared" si="2"/>
        <v>0</v>
      </c>
      <c r="J12" s="5">
        <f t="shared" si="3"/>
        <v>0</v>
      </c>
    </row>
    <row r="13" spans="1:12" x14ac:dyDescent="0.25">
      <c r="A13" t="s">
        <v>46</v>
      </c>
      <c r="B13" s="17">
        <v>233.84702041156973</v>
      </c>
      <c r="E13"/>
    </row>
    <row r="14" spans="1:12" x14ac:dyDescent="0.25">
      <c r="A14" t="s">
        <v>47</v>
      </c>
      <c r="B14" s="17">
        <v>238.74668406724589</v>
      </c>
      <c r="E14"/>
    </row>
    <row r="15" spans="1:12" x14ac:dyDescent="0.25">
      <c r="A15" t="s">
        <v>48</v>
      </c>
      <c r="B15" s="17">
        <v>241.19651589508402</v>
      </c>
      <c r="E15"/>
    </row>
    <row r="16" spans="1:12" x14ac:dyDescent="0.25">
      <c r="A16" t="s">
        <v>49</v>
      </c>
      <c r="B16" s="17">
        <v>241.19651589508402</v>
      </c>
      <c r="E16"/>
    </row>
    <row r="17" spans="1:5" x14ac:dyDescent="0.25">
      <c r="A17" t="s">
        <v>50</v>
      </c>
      <c r="B17" s="17">
        <v>241.19651589508402</v>
      </c>
      <c r="E17"/>
    </row>
    <row r="18" spans="1:5" x14ac:dyDescent="0.25">
      <c r="A18" t="s">
        <v>51</v>
      </c>
      <c r="B18" s="17">
        <v>265.69483417346493</v>
      </c>
      <c r="E18"/>
    </row>
    <row r="19" spans="1:5" x14ac:dyDescent="0.25">
      <c r="A19" t="s">
        <v>196</v>
      </c>
      <c r="B19" s="17">
        <v>216.69819761670306</v>
      </c>
      <c r="E19"/>
    </row>
    <row r="20" spans="1:5" x14ac:dyDescent="0.25">
      <c r="A20" t="s">
        <v>197</v>
      </c>
      <c r="B20" s="17">
        <v>219.14802944454115</v>
      </c>
    </row>
    <row r="21" spans="1:5" x14ac:dyDescent="0.25">
      <c r="A21" t="s">
        <v>198</v>
      </c>
      <c r="B21" s="17">
        <v>219.14802944454115</v>
      </c>
    </row>
    <row r="22" spans="1:5" x14ac:dyDescent="0.25">
      <c r="A22" t="s">
        <v>199</v>
      </c>
      <c r="B22" s="17">
        <v>216.69819761670306</v>
      </c>
    </row>
    <row r="23" spans="1:5" x14ac:dyDescent="0.25">
      <c r="A23" t="s">
        <v>200</v>
      </c>
      <c r="B23" s="17">
        <v>226.49752492805544</v>
      </c>
    </row>
    <row r="24" spans="1:5" x14ac:dyDescent="0.25">
      <c r="A24" t="s">
        <v>201</v>
      </c>
      <c r="B24" s="17">
        <v>241.19651589508402</v>
      </c>
    </row>
    <row r="25" spans="1:5" x14ac:dyDescent="0.25">
      <c r="A25" t="s">
        <v>202</v>
      </c>
      <c r="B25" s="17">
        <v>238.74668406724589</v>
      </c>
    </row>
    <row r="26" spans="1:5" x14ac:dyDescent="0.25">
      <c r="A26" t="s">
        <v>203</v>
      </c>
      <c r="B26" s="17">
        <v>233.84702041156973</v>
      </c>
    </row>
    <row r="27" spans="1:5" x14ac:dyDescent="0.25">
      <c r="A27" t="s">
        <v>204</v>
      </c>
      <c r="B27" s="17">
        <v>241.19651589508402</v>
      </c>
    </row>
    <row r="28" spans="1:5" x14ac:dyDescent="0.25">
      <c r="A28" t="s">
        <v>205</v>
      </c>
      <c r="B28" s="17">
        <v>241.19651589508402</v>
      </c>
    </row>
    <row r="29" spans="1:5" x14ac:dyDescent="0.25">
      <c r="A29" t="s">
        <v>206</v>
      </c>
      <c r="B29" s="17">
        <v>233.84702041156973</v>
      </c>
    </row>
    <row r="30" spans="1:5" x14ac:dyDescent="0.25">
      <c r="A30" t="s">
        <v>207</v>
      </c>
      <c r="B30" s="17">
        <v>238.74668406724589</v>
      </c>
    </row>
    <row r="31" spans="1:5" x14ac:dyDescent="0.25">
      <c r="A31" t="s">
        <v>208</v>
      </c>
      <c r="B31" s="17">
        <v>241.19651589508402</v>
      </c>
    </row>
    <row r="32" spans="1:5" x14ac:dyDescent="0.25">
      <c r="A32" t="s">
        <v>209</v>
      </c>
      <c r="B32" s="17">
        <v>241.19651589508402</v>
      </c>
    </row>
    <row r="33" spans="1:2" x14ac:dyDescent="0.25">
      <c r="A33" t="s">
        <v>210</v>
      </c>
      <c r="B33" s="17">
        <v>241.19651589508402</v>
      </c>
    </row>
    <row r="34" spans="1:2" x14ac:dyDescent="0.25">
      <c r="A34" t="s">
        <v>211</v>
      </c>
      <c r="B34" s="17">
        <v>265.69483417346493</v>
      </c>
    </row>
    <row r="35" spans="1:2" x14ac:dyDescent="0.25">
      <c r="A35" t="s">
        <v>52</v>
      </c>
      <c r="B35" s="17">
        <v>213.53516387654275</v>
      </c>
    </row>
    <row r="36" spans="1:2" x14ac:dyDescent="0.25">
      <c r="A36" t="s">
        <v>53</v>
      </c>
      <c r="B36" s="17">
        <v>215.98499570438085</v>
      </c>
    </row>
    <row r="37" spans="1:2" x14ac:dyDescent="0.25">
      <c r="A37" t="s">
        <v>54</v>
      </c>
      <c r="B37" s="17">
        <v>215.98499570438085</v>
      </c>
    </row>
    <row r="38" spans="1:2" x14ac:dyDescent="0.25">
      <c r="A38" t="s">
        <v>55</v>
      </c>
      <c r="B38" s="17">
        <v>213.53516387654275</v>
      </c>
    </row>
    <row r="39" spans="1:2" x14ac:dyDescent="0.25">
      <c r="A39" t="s">
        <v>56</v>
      </c>
      <c r="B39" s="17">
        <v>223.33449118789517</v>
      </c>
    </row>
    <row r="40" spans="1:2" x14ac:dyDescent="0.25">
      <c r="A40" t="s">
        <v>57</v>
      </c>
      <c r="B40" s="17">
        <v>238.03348215492372</v>
      </c>
    </row>
    <row r="41" spans="1:2" x14ac:dyDescent="0.25">
      <c r="A41" t="s">
        <v>58</v>
      </c>
      <c r="B41" s="17">
        <v>235.58365032708562</v>
      </c>
    </row>
    <row r="42" spans="1:2" x14ac:dyDescent="0.25">
      <c r="A42" t="s">
        <v>59</v>
      </c>
      <c r="B42" s="17">
        <v>230.68398667140943</v>
      </c>
    </row>
    <row r="43" spans="1:2" x14ac:dyDescent="0.25">
      <c r="A43" t="s">
        <v>60</v>
      </c>
      <c r="B43" s="17">
        <v>238.03348215492372</v>
      </c>
    </row>
    <row r="44" spans="1:2" x14ac:dyDescent="0.25">
      <c r="A44" t="s">
        <v>61</v>
      </c>
      <c r="B44" s="17">
        <v>238.03348215492372</v>
      </c>
    </row>
    <row r="45" spans="1:2" x14ac:dyDescent="0.25">
      <c r="A45" t="s">
        <v>62</v>
      </c>
      <c r="B45" s="17">
        <v>230.68398667140943</v>
      </c>
    </row>
    <row r="46" spans="1:2" x14ac:dyDescent="0.25">
      <c r="A46" t="s">
        <v>63</v>
      </c>
      <c r="B46" s="17">
        <v>235.58365032708562</v>
      </c>
    </row>
    <row r="47" spans="1:2" x14ac:dyDescent="0.25">
      <c r="A47" t="s">
        <v>64</v>
      </c>
      <c r="B47" s="17">
        <v>238.03348215492372</v>
      </c>
    </row>
    <row r="48" spans="1:2" x14ac:dyDescent="0.25">
      <c r="A48" t="s">
        <v>65</v>
      </c>
      <c r="B48" s="17">
        <v>238.03348215492372</v>
      </c>
    </row>
    <row r="49" spans="1:2" x14ac:dyDescent="0.25">
      <c r="A49" t="s">
        <v>66</v>
      </c>
      <c r="B49" s="17">
        <v>238.03348215492372</v>
      </c>
    </row>
    <row r="50" spans="1:2" x14ac:dyDescent="0.25">
      <c r="A50" t="s">
        <v>67</v>
      </c>
      <c r="B50" s="17">
        <v>262.53180043330468</v>
      </c>
    </row>
    <row r="51" spans="1:2" x14ac:dyDescent="0.25">
      <c r="A51" t="s">
        <v>212</v>
      </c>
      <c r="B51" s="17">
        <v>213.53516387654275</v>
      </c>
    </row>
    <row r="52" spans="1:2" x14ac:dyDescent="0.25">
      <c r="A52" t="s">
        <v>213</v>
      </c>
      <c r="B52" s="17">
        <v>215.98499570438085</v>
      </c>
    </row>
    <row r="53" spans="1:2" x14ac:dyDescent="0.25">
      <c r="A53" t="s">
        <v>214</v>
      </c>
      <c r="B53" s="17">
        <v>215.98499570438085</v>
      </c>
    </row>
    <row r="54" spans="1:2" x14ac:dyDescent="0.25">
      <c r="A54" t="s">
        <v>215</v>
      </c>
      <c r="B54" s="17">
        <v>213.53516387654275</v>
      </c>
    </row>
    <row r="55" spans="1:2" x14ac:dyDescent="0.25">
      <c r="A55" t="s">
        <v>216</v>
      </c>
      <c r="B55" s="17">
        <v>223.33449118789517</v>
      </c>
    </row>
    <row r="56" spans="1:2" x14ac:dyDescent="0.25">
      <c r="A56" t="s">
        <v>217</v>
      </c>
      <c r="B56" s="17">
        <v>238.03348215492372</v>
      </c>
    </row>
    <row r="57" spans="1:2" x14ac:dyDescent="0.25">
      <c r="A57" t="s">
        <v>218</v>
      </c>
      <c r="B57" s="17">
        <v>235.58365032708562</v>
      </c>
    </row>
    <row r="58" spans="1:2" x14ac:dyDescent="0.25">
      <c r="A58" t="s">
        <v>219</v>
      </c>
      <c r="B58" s="17">
        <v>230.68398667140943</v>
      </c>
    </row>
    <row r="59" spans="1:2" x14ac:dyDescent="0.25">
      <c r="A59" t="s">
        <v>220</v>
      </c>
      <c r="B59" s="17">
        <v>238.03348215492372</v>
      </c>
    </row>
    <row r="60" spans="1:2" x14ac:dyDescent="0.25">
      <c r="A60" t="s">
        <v>221</v>
      </c>
      <c r="B60" s="17">
        <v>238.03348215492372</v>
      </c>
    </row>
    <row r="61" spans="1:2" x14ac:dyDescent="0.25">
      <c r="A61" t="s">
        <v>222</v>
      </c>
      <c r="B61" s="17">
        <v>230.68398667140943</v>
      </c>
    </row>
    <row r="62" spans="1:2" x14ac:dyDescent="0.25">
      <c r="A62" t="s">
        <v>223</v>
      </c>
      <c r="B62" s="17">
        <v>235.58365032708562</v>
      </c>
    </row>
    <row r="63" spans="1:2" x14ac:dyDescent="0.25">
      <c r="A63" t="s">
        <v>224</v>
      </c>
      <c r="B63" s="17">
        <v>238.03348215492372</v>
      </c>
    </row>
    <row r="64" spans="1:2" x14ac:dyDescent="0.25">
      <c r="A64" t="s">
        <v>225</v>
      </c>
      <c r="B64" s="17">
        <v>238.03348215492372</v>
      </c>
    </row>
    <row r="65" spans="1:2" x14ac:dyDescent="0.25">
      <c r="A65" t="s">
        <v>226</v>
      </c>
      <c r="B65" s="17">
        <v>238.03348215492372</v>
      </c>
    </row>
    <row r="66" spans="1:2" x14ac:dyDescent="0.25">
      <c r="A66" t="s">
        <v>227</v>
      </c>
      <c r="B66" s="17">
        <v>262.53180043330468</v>
      </c>
    </row>
    <row r="67" spans="1:2" x14ac:dyDescent="0.25">
      <c r="A67" t="s">
        <v>68</v>
      </c>
      <c r="B67" s="17">
        <v>113.30559971599885</v>
      </c>
    </row>
    <row r="68" spans="1:2" x14ac:dyDescent="0.25">
      <c r="A68" t="s">
        <v>69</v>
      </c>
      <c r="B68" s="17">
        <v>114.51069290525786</v>
      </c>
    </row>
    <row r="69" spans="1:2" x14ac:dyDescent="0.25">
      <c r="A69" t="s">
        <v>70</v>
      </c>
      <c r="B69" s="17">
        <v>114.51069290525786</v>
      </c>
    </row>
    <row r="70" spans="1:2" x14ac:dyDescent="0.25">
      <c r="A70" t="s">
        <v>71</v>
      </c>
      <c r="B70" s="17">
        <v>113.30559971599885</v>
      </c>
    </row>
    <row r="71" spans="1:2" x14ac:dyDescent="0.25">
      <c r="A71" t="s">
        <v>72</v>
      </c>
      <c r="B71" s="17">
        <v>120.5361588515529</v>
      </c>
    </row>
    <row r="72" spans="1:2" x14ac:dyDescent="0.25">
      <c r="A72" t="s">
        <v>73</v>
      </c>
      <c r="B72" s="17">
        <v>124.15143841932993</v>
      </c>
    </row>
    <row r="73" spans="1:2" x14ac:dyDescent="0.25">
      <c r="A73" t="s">
        <v>74</v>
      </c>
      <c r="B73" s="17">
        <v>122.94634523007093</v>
      </c>
    </row>
    <row r="74" spans="1:2" x14ac:dyDescent="0.25">
      <c r="A74" t="s">
        <v>75</v>
      </c>
      <c r="B74" s="17">
        <v>121.74125204081191</v>
      </c>
    </row>
    <row r="75" spans="1:2" x14ac:dyDescent="0.25">
      <c r="A75" t="s">
        <v>76</v>
      </c>
      <c r="B75" s="17">
        <v>124.15143841932993</v>
      </c>
    </row>
    <row r="76" spans="1:2" x14ac:dyDescent="0.25">
      <c r="A76" t="s">
        <v>77</v>
      </c>
      <c r="B76" s="17">
        <v>124.15143841932993</v>
      </c>
    </row>
    <row r="77" spans="1:2" x14ac:dyDescent="0.25">
      <c r="A77" t="s">
        <v>78</v>
      </c>
      <c r="B77" s="17">
        <v>121.74125204081191</v>
      </c>
    </row>
    <row r="78" spans="1:2" x14ac:dyDescent="0.25">
      <c r="A78" t="s">
        <v>79</v>
      </c>
      <c r="B78" s="17">
        <v>122.94634523007093</v>
      </c>
    </row>
    <row r="79" spans="1:2" x14ac:dyDescent="0.25">
      <c r="A79" t="s">
        <v>80</v>
      </c>
      <c r="B79" s="17">
        <v>124.15143841932993</v>
      </c>
    </row>
    <row r="80" spans="1:2" x14ac:dyDescent="0.25">
      <c r="A80" t="s">
        <v>81</v>
      </c>
      <c r="B80" s="17">
        <v>124.15143841932993</v>
      </c>
    </row>
    <row r="81" spans="1:2" x14ac:dyDescent="0.25">
      <c r="A81" t="s">
        <v>82</v>
      </c>
      <c r="B81" s="17">
        <v>124.15143841932993</v>
      </c>
    </row>
    <row r="82" spans="1:2" x14ac:dyDescent="0.25">
      <c r="A82" t="s">
        <v>83</v>
      </c>
      <c r="B82" s="17">
        <v>134.99727712266102</v>
      </c>
    </row>
    <row r="83" spans="1:2" x14ac:dyDescent="0.25">
      <c r="A83" t="s">
        <v>228</v>
      </c>
      <c r="B83" s="17">
        <v>113.44578333608426</v>
      </c>
    </row>
    <row r="84" spans="1:2" x14ac:dyDescent="0.25">
      <c r="A84" t="s">
        <v>229</v>
      </c>
      <c r="B84" s="17">
        <v>114.64951976500383</v>
      </c>
    </row>
    <row r="85" spans="1:2" x14ac:dyDescent="0.25">
      <c r="A85" t="s">
        <v>230</v>
      </c>
      <c r="B85" s="17">
        <v>114.64951976500383</v>
      </c>
    </row>
    <row r="86" spans="1:2" x14ac:dyDescent="0.25">
      <c r="A86" t="s">
        <v>231</v>
      </c>
      <c r="B86" s="17">
        <v>113.44578333608426</v>
      </c>
    </row>
    <row r="87" spans="1:2" x14ac:dyDescent="0.25">
      <c r="A87" t="s">
        <v>232</v>
      </c>
      <c r="B87" s="17">
        <v>120.66820190960166</v>
      </c>
    </row>
    <row r="88" spans="1:2" x14ac:dyDescent="0.25">
      <c r="A88" t="s">
        <v>233</v>
      </c>
      <c r="B88" s="17">
        <v>124.27941119636039</v>
      </c>
    </row>
    <row r="89" spans="1:2" x14ac:dyDescent="0.25">
      <c r="A89" t="s">
        <v>234</v>
      </c>
      <c r="B89" s="17">
        <v>123.0756747674408</v>
      </c>
    </row>
    <row r="90" spans="1:2" x14ac:dyDescent="0.25">
      <c r="A90" t="s">
        <v>235</v>
      </c>
      <c r="B90" s="17">
        <v>121.87193833852125</v>
      </c>
    </row>
    <row r="91" spans="1:2" x14ac:dyDescent="0.25">
      <c r="A91" t="s">
        <v>236</v>
      </c>
      <c r="B91" s="17">
        <v>124.27941119636039</v>
      </c>
    </row>
    <row r="92" spans="1:2" x14ac:dyDescent="0.25">
      <c r="A92" t="s">
        <v>237</v>
      </c>
      <c r="B92" s="17">
        <v>124.27941119636039</v>
      </c>
    </row>
    <row r="93" spans="1:2" x14ac:dyDescent="0.25">
      <c r="A93" t="s">
        <v>238</v>
      </c>
      <c r="B93" s="17">
        <v>121.87193833852125</v>
      </c>
    </row>
    <row r="94" spans="1:2" x14ac:dyDescent="0.25">
      <c r="A94" t="s">
        <v>239</v>
      </c>
      <c r="B94" s="17">
        <v>123.0756747674408</v>
      </c>
    </row>
    <row r="95" spans="1:2" x14ac:dyDescent="0.25">
      <c r="A95" t="s">
        <v>240</v>
      </c>
      <c r="B95" s="17">
        <v>124.27941119636039</v>
      </c>
    </row>
    <row r="96" spans="1:2" x14ac:dyDescent="0.25">
      <c r="A96" t="s">
        <v>241</v>
      </c>
      <c r="B96" s="17">
        <v>124.27941119636039</v>
      </c>
    </row>
    <row r="97" spans="1:2" x14ac:dyDescent="0.25">
      <c r="A97" t="s">
        <v>242</v>
      </c>
      <c r="B97" s="17">
        <v>124.27941119636039</v>
      </c>
    </row>
    <row r="98" spans="1:2" x14ac:dyDescent="0.25">
      <c r="A98" t="s">
        <v>243</v>
      </c>
      <c r="B98" s="17">
        <v>135.1130390566365</v>
      </c>
    </row>
    <row r="99" spans="1:2" x14ac:dyDescent="0.25">
      <c r="A99" t="s">
        <v>84</v>
      </c>
      <c r="B99" s="17">
        <v>111.6984892740624</v>
      </c>
    </row>
    <row r="100" spans="1:2" x14ac:dyDescent="0.25">
      <c r="A100" t="s">
        <v>85</v>
      </c>
      <c r="B100" s="17">
        <v>112.90358246332143</v>
      </c>
    </row>
    <row r="101" spans="1:2" x14ac:dyDescent="0.25">
      <c r="A101" t="s">
        <v>86</v>
      </c>
      <c r="B101" s="17">
        <v>112.90358246332143</v>
      </c>
    </row>
    <row r="102" spans="1:2" x14ac:dyDescent="0.25">
      <c r="A102" t="s">
        <v>87</v>
      </c>
      <c r="B102" s="17">
        <v>111.6984892740624</v>
      </c>
    </row>
    <row r="103" spans="1:2" x14ac:dyDescent="0.25">
      <c r="A103" t="s">
        <v>88</v>
      </c>
      <c r="B103" s="17">
        <v>118.92904840961647</v>
      </c>
    </row>
    <row r="104" spans="1:2" x14ac:dyDescent="0.25">
      <c r="A104" t="s">
        <v>89</v>
      </c>
      <c r="B104" s="17">
        <v>122.54432797739349</v>
      </c>
    </row>
    <row r="105" spans="1:2" x14ac:dyDescent="0.25">
      <c r="A105" t="s">
        <v>90</v>
      </c>
      <c r="B105" s="17">
        <v>121.33923478813449</v>
      </c>
    </row>
    <row r="106" spans="1:2" x14ac:dyDescent="0.25">
      <c r="A106" t="s">
        <v>91</v>
      </c>
      <c r="B106" s="17">
        <v>120.13414159887547</v>
      </c>
    </row>
    <row r="107" spans="1:2" x14ac:dyDescent="0.25">
      <c r="A107" t="s">
        <v>92</v>
      </c>
      <c r="B107" s="17">
        <v>122.54432797739349</v>
      </c>
    </row>
    <row r="108" spans="1:2" x14ac:dyDescent="0.25">
      <c r="A108" t="s">
        <v>93</v>
      </c>
      <c r="B108" s="17">
        <v>122.54432797739349</v>
      </c>
    </row>
    <row r="109" spans="1:2" x14ac:dyDescent="0.25">
      <c r="A109" t="s">
        <v>94</v>
      </c>
      <c r="B109" s="17">
        <v>120.13414159887547</v>
      </c>
    </row>
    <row r="110" spans="1:2" x14ac:dyDescent="0.25">
      <c r="A110" t="s">
        <v>95</v>
      </c>
      <c r="B110" s="17">
        <v>121.33923478813449</v>
      </c>
    </row>
    <row r="111" spans="1:2" x14ac:dyDescent="0.25">
      <c r="A111" t="s">
        <v>96</v>
      </c>
      <c r="B111" s="17">
        <v>122.54432797739349</v>
      </c>
    </row>
    <row r="112" spans="1:2" x14ac:dyDescent="0.25">
      <c r="A112" t="s">
        <v>97</v>
      </c>
      <c r="B112" s="17">
        <v>122.54432797739349</v>
      </c>
    </row>
    <row r="113" spans="1:2" x14ac:dyDescent="0.25">
      <c r="A113" t="s">
        <v>98</v>
      </c>
      <c r="B113" s="17">
        <v>122.54432797739349</v>
      </c>
    </row>
    <row r="114" spans="1:2" x14ac:dyDescent="0.25">
      <c r="A114" t="s">
        <v>99</v>
      </c>
      <c r="B114" s="17">
        <v>133.39016668072458</v>
      </c>
    </row>
    <row r="115" spans="1:2" x14ac:dyDescent="0.25">
      <c r="A115" t="s">
        <v>244</v>
      </c>
      <c r="B115" s="17">
        <v>111.83729477588621</v>
      </c>
    </row>
    <row r="116" spans="1:2" x14ac:dyDescent="0.25">
      <c r="A116" t="s">
        <v>245</v>
      </c>
      <c r="B116" s="17">
        <v>113.04103120480579</v>
      </c>
    </row>
    <row r="117" spans="1:2" x14ac:dyDescent="0.25">
      <c r="A117" t="s">
        <v>246</v>
      </c>
      <c r="B117" s="17">
        <v>113.04103120480579</v>
      </c>
    </row>
    <row r="118" spans="1:2" x14ac:dyDescent="0.25">
      <c r="A118" t="s">
        <v>247</v>
      </c>
      <c r="B118" s="17">
        <v>111.83729477588621</v>
      </c>
    </row>
    <row r="119" spans="1:2" x14ac:dyDescent="0.25">
      <c r="A119" t="s">
        <v>248</v>
      </c>
      <c r="B119" s="17">
        <v>119.05971334940362</v>
      </c>
    </row>
    <row r="120" spans="1:2" x14ac:dyDescent="0.25">
      <c r="A120" t="s">
        <v>249</v>
      </c>
      <c r="B120" s="17">
        <v>122.67092263616233</v>
      </c>
    </row>
    <row r="121" spans="1:2" x14ac:dyDescent="0.25">
      <c r="A121" t="s">
        <v>250</v>
      </c>
      <c r="B121" s="17">
        <v>121.46718620724275</v>
      </c>
    </row>
    <row r="122" spans="1:2" x14ac:dyDescent="0.25">
      <c r="A122" t="s">
        <v>251</v>
      </c>
      <c r="B122" s="17">
        <v>120.26344977832319</v>
      </c>
    </row>
    <row r="123" spans="1:2" x14ac:dyDescent="0.25">
      <c r="A123" t="s">
        <v>252</v>
      </c>
      <c r="B123" s="17">
        <v>122.67092263616233</v>
      </c>
    </row>
    <row r="124" spans="1:2" x14ac:dyDescent="0.25">
      <c r="A124" t="s">
        <v>253</v>
      </c>
      <c r="B124" s="17">
        <v>122.67092263616233</v>
      </c>
    </row>
    <row r="125" spans="1:2" x14ac:dyDescent="0.25">
      <c r="A125" t="s">
        <v>254</v>
      </c>
      <c r="B125" s="17">
        <v>120.26344977832319</v>
      </c>
    </row>
    <row r="126" spans="1:2" x14ac:dyDescent="0.25">
      <c r="A126" t="s">
        <v>255</v>
      </c>
      <c r="B126" s="17">
        <v>121.46718620724275</v>
      </c>
    </row>
    <row r="127" spans="1:2" x14ac:dyDescent="0.25">
      <c r="A127" t="s">
        <v>256</v>
      </c>
      <c r="B127" s="17">
        <v>122.67092263616233</v>
      </c>
    </row>
    <row r="128" spans="1:2" x14ac:dyDescent="0.25">
      <c r="A128" t="s">
        <v>257</v>
      </c>
      <c r="B128" s="17">
        <v>122.67092263616233</v>
      </c>
    </row>
    <row r="129" spans="1:2" x14ac:dyDescent="0.25">
      <c r="A129" t="s">
        <v>258</v>
      </c>
      <c r="B129" s="17">
        <v>122.67092263616233</v>
      </c>
    </row>
    <row r="130" spans="1:2" x14ac:dyDescent="0.25">
      <c r="A130" t="s">
        <v>259</v>
      </c>
      <c r="B130" s="17">
        <v>133.50455049643844</v>
      </c>
    </row>
    <row r="131" spans="1:2" x14ac:dyDescent="0.25">
      <c r="A131" t="s">
        <v>100</v>
      </c>
      <c r="B131" s="17">
        <v>80.382083406568711</v>
      </c>
    </row>
    <row r="132" spans="1:2" x14ac:dyDescent="0.25">
      <c r="A132" t="s">
        <v>101</v>
      </c>
      <c r="B132" s="17">
        <v>81.172408584108297</v>
      </c>
    </row>
    <row r="133" spans="1:2" x14ac:dyDescent="0.25">
      <c r="A133" t="s">
        <v>102</v>
      </c>
      <c r="B133" s="17">
        <v>81.172408584108297</v>
      </c>
    </row>
    <row r="134" spans="1:2" x14ac:dyDescent="0.25">
      <c r="A134" t="s">
        <v>103</v>
      </c>
      <c r="B134" s="17">
        <v>80.382083406568711</v>
      </c>
    </row>
    <row r="135" spans="1:2" x14ac:dyDescent="0.25">
      <c r="A135" t="s">
        <v>104</v>
      </c>
      <c r="B135" s="17">
        <v>91.446635892123126</v>
      </c>
    </row>
    <row r="136" spans="1:2" x14ac:dyDescent="0.25">
      <c r="A136" t="s">
        <v>105</v>
      </c>
      <c r="B136" s="17">
        <v>91.446635892123126</v>
      </c>
    </row>
    <row r="137" spans="1:2" x14ac:dyDescent="0.25">
      <c r="A137" t="s">
        <v>106</v>
      </c>
      <c r="B137" s="17">
        <v>85.914359649345911</v>
      </c>
    </row>
    <row r="138" spans="1:2" x14ac:dyDescent="0.25">
      <c r="A138" t="s">
        <v>107</v>
      </c>
      <c r="B138" s="17">
        <v>83.543384116727111</v>
      </c>
    </row>
    <row r="139" spans="1:2" x14ac:dyDescent="0.25">
      <c r="A139" t="s">
        <v>108</v>
      </c>
      <c r="B139" s="17">
        <v>85.914359649345911</v>
      </c>
    </row>
    <row r="140" spans="1:2" x14ac:dyDescent="0.25">
      <c r="A140" t="s">
        <v>109</v>
      </c>
      <c r="B140" s="17">
        <v>85.914359649345911</v>
      </c>
    </row>
    <row r="141" spans="1:2" x14ac:dyDescent="0.25">
      <c r="A141" t="s">
        <v>110</v>
      </c>
      <c r="B141" s="17">
        <v>84.333709294266711</v>
      </c>
    </row>
    <row r="142" spans="1:2" x14ac:dyDescent="0.25">
      <c r="A142" t="s">
        <v>111</v>
      </c>
      <c r="B142" s="17">
        <v>85.124034471806297</v>
      </c>
    </row>
    <row r="143" spans="1:2" x14ac:dyDescent="0.25">
      <c r="A143" t="s">
        <v>112</v>
      </c>
      <c r="B143" s="17">
        <v>85.914359649345911</v>
      </c>
    </row>
    <row r="144" spans="1:2" x14ac:dyDescent="0.25">
      <c r="A144" t="s">
        <v>113</v>
      </c>
      <c r="B144" s="17">
        <v>85.914359649345911</v>
      </c>
    </row>
    <row r="145" spans="1:2" x14ac:dyDescent="0.25">
      <c r="A145" t="s">
        <v>114</v>
      </c>
      <c r="B145" s="17">
        <v>85.914359649345911</v>
      </c>
    </row>
    <row r="146" spans="1:2" x14ac:dyDescent="0.25">
      <c r="A146" t="s">
        <v>115</v>
      </c>
      <c r="B146" s="17">
        <v>91.446635892123126</v>
      </c>
    </row>
    <row r="147" spans="1:2" x14ac:dyDescent="0.25">
      <c r="A147" t="s">
        <v>260</v>
      </c>
      <c r="B147" s="17">
        <v>80.663442571598083</v>
      </c>
    </row>
    <row r="148" spans="1:2" x14ac:dyDescent="0.25">
      <c r="A148" t="s">
        <v>261</v>
      </c>
      <c r="B148" s="17">
        <v>81.45118581103462</v>
      </c>
    </row>
    <row r="149" spans="1:2" x14ac:dyDescent="0.25">
      <c r="A149" t="s">
        <v>262</v>
      </c>
      <c r="B149" s="17">
        <v>81.45118581103462</v>
      </c>
    </row>
    <row r="150" spans="1:2" x14ac:dyDescent="0.25">
      <c r="A150" t="s">
        <v>263</v>
      </c>
      <c r="B150" s="17">
        <v>80.663442571598083</v>
      </c>
    </row>
    <row r="151" spans="1:2" x14ac:dyDescent="0.25">
      <c r="A151" t="s">
        <v>264</v>
      </c>
      <c r="B151" s="17">
        <v>91.691847923709673</v>
      </c>
    </row>
    <row r="152" spans="1:2" x14ac:dyDescent="0.25">
      <c r="A152" t="s">
        <v>265</v>
      </c>
      <c r="B152" s="17">
        <v>91.691847923709673</v>
      </c>
    </row>
    <row r="153" spans="1:2" x14ac:dyDescent="0.25">
      <c r="A153" t="s">
        <v>266</v>
      </c>
      <c r="B153" s="17">
        <v>86.177645247653871</v>
      </c>
    </row>
    <row r="154" spans="1:2" x14ac:dyDescent="0.25">
      <c r="A154" t="s">
        <v>267</v>
      </c>
      <c r="B154" s="17">
        <v>83.814415529344245</v>
      </c>
    </row>
    <row r="155" spans="1:2" x14ac:dyDescent="0.25">
      <c r="A155" t="s">
        <v>268</v>
      </c>
      <c r="B155" s="17">
        <v>86.177645247653871</v>
      </c>
    </row>
    <row r="156" spans="1:2" x14ac:dyDescent="0.25">
      <c r="A156" t="s">
        <v>269</v>
      </c>
      <c r="B156" s="17">
        <v>86.177645247653871</v>
      </c>
    </row>
    <row r="157" spans="1:2" x14ac:dyDescent="0.25">
      <c r="A157" t="s">
        <v>270</v>
      </c>
      <c r="B157" s="17">
        <v>84.602158768780797</v>
      </c>
    </row>
    <row r="158" spans="1:2" x14ac:dyDescent="0.25">
      <c r="A158" t="s">
        <v>271</v>
      </c>
      <c r="B158" s="17">
        <v>85.389902008217348</v>
      </c>
    </row>
    <row r="159" spans="1:2" x14ac:dyDescent="0.25">
      <c r="A159" t="s">
        <v>272</v>
      </c>
      <c r="B159" s="17">
        <v>86.177645247653871</v>
      </c>
    </row>
    <row r="160" spans="1:2" x14ac:dyDescent="0.25">
      <c r="A160" t="s">
        <v>273</v>
      </c>
      <c r="B160" s="17">
        <v>86.177645247653871</v>
      </c>
    </row>
    <row r="161" spans="1:2" x14ac:dyDescent="0.25">
      <c r="A161" t="s">
        <v>274</v>
      </c>
      <c r="B161" s="17">
        <v>86.177645247653871</v>
      </c>
    </row>
    <row r="162" spans="1:2" x14ac:dyDescent="0.25">
      <c r="A162" t="s">
        <v>275</v>
      </c>
      <c r="B162" s="17">
        <v>91.691847923709673</v>
      </c>
    </row>
    <row r="163" spans="1:2" x14ac:dyDescent="0.25">
      <c r="A163" t="s">
        <v>116</v>
      </c>
      <c r="B163" s="17">
        <v>79.293432979281519</v>
      </c>
    </row>
    <row r="164" spans="1:2" x14ac:dyDescent="0.25">
      <c r="A164" t="s">
        <v>117</v>
      </c>
      <c r="B164" s="17">
        <v>80.083758156821119</v>
      </c>
    </row>
    <row r="165" spans="1:2" x14ac:dyDescent="0.25">
      <c r="A165" t="s">
        <v>118</v>
      </c>
      <c r="B165" s="17">
        <v>80.083758156821119</v>
      </c>
    </row>
    <row r="166" spans="1:2" x14ac:dyDescent="0.25">
      <c r="A166" t="s">
        <v>119</v>
      </c>
      <c r="B166" s="17">
        <v>79.293432979281519</v>
      </c>
    </row>
    <row r="167" spans="1:2" x14ac:dyDescent="0.25">
      <c r="A167" t="s">
        <v>120</v>
      </c>
      <c r="B167" s="17">
        <v>90.357985464835934</v>
      </c>
    </row>
    <row r="168" spans="1:2" x14ac:dyDescent="0.25">
      <c r="A168" t="s">
        <v>121</v>
      </c>
      <c r="B168" s="17">
        <v>90.357985464835934</v>
      </c>
    </row>
    <row r="169" spans="1:2" x14ac:dyDescent="0.25">
      <c r="A169" t="s">
        <v>122</v>
      </c>
      <c r="B169" s="17">
        <v>84.825709222058734</v>
      </c>
    </row>
    <row r="170" spans="1:2" x14ac:dyDescent="0.25">
      <c r="A170" t="s">
        <v>123</v>
      </c>
      <c r="B170" s="17">
        <v>82.454733689439934</v>
      </c>
    </row>
    <row r="171" spans="1:2" x14ac:dyDescent="0.25">
      <c r="A171" t="s">
        <v>124</v>
      </c>
      <c r="B171" s="17">
        <v>84.825709222058734</v>
      </c>
    </row>
    <row r="172" spans="1:2" x14ac:dyDescent="0.25">
      <c r="A172" t="s">
        <v>125</v>
      </c>
      <c r="B172" s="17">
        <v>84.825709222058734</v>
      </c>
    </row>
    <row r="173" spans="1:2" x14ac:dyDescent="0.25">
      <c r="A173" t="s">
        <v>126</v>
      </c>
      <c r="B173" s="17">
        <v>83.24505886697952</v>
      </c>
    </row>
    <row r="174" spans="1:2" x14ac:dyDescent="0.25">
      <c r="A174" t="s">
        <v>127</v>
      </c>
      <c r="B174" s="17">
        <v>84.035384044519134</v>
      </c>
    </row>
    <row r="175" spans="1:2" x14ac:dyDescent="0.25">
      <c r="A175" t="s">
        <v>128</v>
      </c>
      <c r="B175" s="17">
        <v>84.825709222058734</v>
      </c>
    </row>
    <row r="176" spans="1:2" x14ac:dyDescent="0.25">
      <c r="A176" t="s">
        <v>129</v>
      </c>
      <c r="B176" s="17">
        <v>84.825709222058734</v>
      </c>
    </row>
    <row r="177" spans="1:2" x14ac:dyDescent="0.25">
      <c r="A177" t="s">
        <v>130</v>
      </c>
      <c r="B177" s="17">
        <v>84.825709222058734</v>
      </c>
    </row>
    <row r="178" spans="1:2" x14ac:dyDescent="0.25">
      <c r="A178" t="s">
        <v>131</v>
      </c>
      <c r="B178" s="17">
        <v>90.357985464835934</v>
      </c>
    </row>
    <row r="179" spans="1:2" x14ac:dyDescent="0.25">
      <c r="A179" t="s">
        <v>276</v>
      </c>
      <c r="B179" s="17">
        <v>79.571872953458694</v>
      </c>
    </row>
    <row r="180" spans="1:2" x14ac:dyDescent="0.25">
      <c r="A180" t="s">
        <v>277</v>
      </c>
      <c r="B180" s="17">
        <v>80.359616192895217</v>
      </c>
    </row>
    <row r="181" spans="1:2" x14ac:dyDescent="0.25">
      <c r="A181" t="s">
        <v>278</v>
      </c>
      <c r="B181" s="17">
        <v>80.359616192895217</v>
      </c>
    </row>
    <row r="182" spans="1:2" x14ac:dyDescent="0.25">
      <c r="A182" t="s">
        <v>279</v>
      </c>
      <c r="B182" s="17">
        <v>79.571872953458694</v>
      </c>
    </row>
    <row r="183" spans="1:2" x14ac:dyDescent="0.25">
      <c r="A183" t="s">
        <v>280</v>
      </c>
      <c r="B183" s="17">
        <v>90.600278305570271</v>
      </c>
    </row>
    <row r="184" spans="1:2" x14ac:dyDescent="0.25">
      <c r="A184" t="s">
        <v>281</v>
      </c>
      <c r="B184" s="17">
        <v>90.600278305570271</v>
      </c>
    </row>
    <row r="185" spans="1:2" x14ac:dyDescent="0.25">
      <c r="A185" t="s">
        <v>282</v>
      </c>
      <c r="B185" s="17">
        <v>85.086075629514468</v>
      </c>
    </row>
    <row r="186" spans="1:2" x14ac:dyDescent="0.25">
      <c r="A186" t="s">
        <v>283</v>
      </c>
      <c r="B186" s="17">
        <v>82.722845911204843</v>
      </c>
    </row>
    <row r="187" spans="1:2" x14ac:dyDescent="0.25">
      <c r="A187" t="s">
        <v>284</v>
      </c>
      <c r="B187" s="17">
        <v>85.086075629514468</v>
      </c>
    </row>
    <row r="188" spans="1:2" x14ac:dyDescent="0.25">
      <c r="A188" t="s">
        <v>285</v>
      </c>
      <c r="B188" s="17">
        <v>85.086075629514468</v>
      </c>
    </row>
    <row r="189" spans="1:2" x14ac:dyDescent="0.25">
      <c r="A189" t="s">
        <v>286</v>
      </c>
      <c r="B189" s="17">
        <v>83.510589150641394</v>
      </c>
    </row>
    <row r="190" spans="1:2" x14ac:dyDescent="0.25">
      <c r="A190" t="s">
        <v>287</v>
      </c>
      <c r="B190" s="17">
        <v>84.298332390077945</v>
      </c>
    </row>
    <row r="191" spans="1:2" x14ac:dyDescent="0.25">
      <c r="A191" t="s">
        <v>288</v>
      </c>
      <c r="B191" s="17">
        <v>85.086075629514468</v>
      </c>
    </row>
    <row r="192" spans="1:2" x14ac:dyDescent="0.25">
      <c r="A192" t="s">
        <v>289</v>
      </c>
      <c r="B192" s="17">
        <v>85.086075629514468</v>
      </c>
    </row>
    <row r="193" spans="1:2" x14ac:dyDescent="0.25">
      <c r="A193" t="s">
        <v>290</v>
      </c>
      <c r="B193" s="17">
        <v>85.086075629514468</v>
      </c>
    </row>
    <row r="194" spans="1:2" x14ac:dyDescent="0.25">
      <c r="A194" t="s">
        <v>291</v>
      </c>
      <c r="B194" s="17">
        <v>90.600278305570271</v>
      </c>
    </row>
    <row r="195" spans="1:2" x14ac:dyDescent="0.25">
      <c r="A195" t="s">
        <v>132</v>
      </c>
      <c r="B195" s="17">
        <v>65.601369283331152</v>
      </c>
    </row>
    <row r="196" spans="1:2" x14ac:dyDescent="0.25">
      <c r="A196" t="s">
        <v>133</v>
      </c>
      <c r="B196" s="17">
        <v>65.601369283331152</v>
      </c>
    </row>
    <row r="197" spans="1:2" x14ac:dyDescent="0.25">
      <c r="A197" t="s">
        <v>134</v>
      </c>
      <c r="B197" s="17">
        <v>65.601369283331152</v>
      </c>
    </row>
    <row r="198" spans="1:2" x14ac:dyDescent="0.25">
      <c r="A198" t="s">
        <v>135</v>
      </c>
      <c r="B198" s="17">
        <v>69.682717642821586</v>
      </c>
    </row>
    <row r="199" spans="1:2" x14ac:dyDescent="0.25">
      <c r="A199" t="s">
        <v>136</v>
      </c>
      <c r="B199" s="17">
        <v>69.682717642821586</v>
      </c>
    </row>
    <row r="200" spans="1:2" x14ac:dyDescent="0.25">
      <c r="A200" t="s">
        <v>137</v>
      </c>
      <c r="B200" s="17">
        <v>69.682717642821586</v>
      </c>
    </row>
    <row r="201" spans="1:2" x14ac:dyDescent="0.25">
      <c r="A201" t="s">
        <v>138</v>
      </c>
      <c r="B201" s="17">
        <v>66.184419048972629</v>
      </c>
    </row>
    <row r="202" spans="1:2" x14ac:dyDescent="0.25">
      <c r="A202" t="s">
        <v>139</v>
      </c>
      <c r="B202" s="17">
        <v>66.184419048972629</v>
      </c>
    </row>
    <row r="203" spans="1:2" x14ac:dyDescent="0.25">
      <c r="A203" t="s">
        <v>140</v>
      </c>
      <c r="B203" s="17">
        <v>66.184419048972629</v>
      </c>
    </row>
    <row r="204" spans="1:2" x14ac:dyDescent="0.25">
      <c r="A204" t="s">
        <v>141</v>
      </c>
      <c r="B204" s="17">
        <v>66.184419048972629</v>
      </c>
    </row>
    <row r="205" spans="1:2" x14ac:dyDescent="0.25">
      <c r="A205" t="s">
        <v>142</v>
      </c>
      <c r="B205" s="17">
        <v>66.184419048972629</v>
      </c>
    </row>
    <row r="206" spans="1:2" x14ac:dyDescent="0.25">
      <c r="A206" t="s">
        <v>143</v>
      </c>
      <c r="B206" s="17">
        <v>66.767468814614134</v>
      </c>
    </row>
    <row r="207" spans="1:2" x14ac:dyDescent="0.25">
      <c r="A207" t="s">
        <v>144</v>
      </c>
      <c r="B207" s="17">
        <v>66.184419048972629</v>
      </c>
    </row>
    <row r="208" spans="1:2" x14ac:dyDescent="0.25">
      <c r="A208" t="s">
        <v>145</v>
      </c>
      <c r="B208" s="17">
        <v>66.184419048972629</v>
      </c>
    </row>
    <row r="209" spans="1:2" x14ac:dyDescent="0.25">
      <c r="A209" t="s">
        <v>146</v>
      </c>
      <c r="B209" s="17">
        <v>66.184419048972629</v>
      </c>
    </row>
    <row r="210" spans="1:2" x14ac:dyDescent="0.25">
      <c r="A210" t="s">
        <v>147</v>
      </c>
      <c r="B210" s="17">
        <v>69.682717642821586</v>
      </c>
    </row>
    <row r="211" spans="1:2" x14ac:dyDescent="0.25">
      <c r="A211" t="s">
        <v>292</v>
      </c>
      <c r="B211" s="17">
        <v>66.008007822255593</v>
      </c>
    </row>
    <row r="212" spans="1:2" x14ac:dyDescent="0.25">
      <c r="A212" t="s">
        <v>293</v>
      </c>
      <c r="B212" s="17">
        <v>66.008007822255593</v>
      </c>
    </row>
    <row r="213" spans="1:2" x14ac:dyDescent="0.25">
      <c r="A213" t="s">
        <v>294</v>
      </c>
      <c r="B213" s="17">
        <v>66.008007822255593</v>
      </c>
    </row>
    <row r="214" spans="1:2" x14ac:dyDescent="0.25">
      <c r="A214" t="s">
        <v>295</v>
      </c>
      <c r="B214" s="17">
        <v>70.063095978559687</v>
      </c>
    </row>
    <row r="215" spans="1:2" x14ac:dyDescent="0.25">
      <c r="A215" t="s">
        <v>296</v>
      </c>
      <c r="B215" s="17">
        <v>70.063095978559687</v>
      </c>
    </row>
    <row r="216" spans="1:2" x14ac:dyDescent="0.25">
      <c r="A216" t="s">
        <v>297</v>
      </c>
      <c r="B216" s="17">
        <v>70.063095978559687</v>
      </c>
    </row>
    <row r="217" spans="1:2" x14ac:dyDescent="0.25">
      <c r="A217" t="s">
        <v>298</v>
      </c>
      <c r="B217" s="17">
        <v>66.587306130299041</v>
      </c>
    </row>
    <row r="218" spans="1:2" x14ac:dyDescent="0.25">
      <c r="A218" t="s">
        <v>299</v>
      </c>
      <c r="B218" s="17">
        <v>66.587306130299041</v>
      </c>
    </row>
    <row r="219" spans="1:2" x14ac:dyDescent="0.25">
      <c r="A219" t="s">
        <v>300</v>
      </c>
      <c r="B219" s="17">
        <v>66.587306130299041</v>
      </c>
    </row>
    <row r="220" spans="1:2" x14ac:dyDescent="0.25">
      <c r="A220" t="s">
        <v>301</v>
      </c>
      <c r="B220" s="17">
        <v>66.587306130299041</v>
      </c>
    </row>
    <row r="221" spans="1:2" x14ac:dyDescent="0.25">
      <c r="A221" t="s">
        <v>302</v>
      </c>
      <c r="B221" s="17">
        <v>66.587306130299041</v>
      </c>
    </row>
    <row r="222" spans="1:2" x14ac:dyDescent="0.25">
      <c r="A222" t="s">
        <v>303</v>
      </c>
      <c r="B222" s="17">
        <v>67.166604438342489</v>
      </c>
    </row>
    <row r="223" spans="1:2" x14ac:dyDescent="0.25">
      <c r="A223" t="s">
        <v>304</v>
      </c>
      <c r="B223" s="17">
        <v>66.587306130299041</v>
      </c>
    </row>
    <row r="224" spans="1:2" x14ac:dyDescent="0.25">
      <c r="A224" t="s">
        <v>305</v>
      </c>
      <c r="B224" s="17">
        <v>66.587306130299041</v>
      </c>
    </row>
    <row r="225" spans="1:2" x14ac:dyDescent="0.25">
      <c r="A225" t="s">
        <v>306</v>
      </c>
      <c r="B225" s="17">
        <v>66.587306130299041</v>
      </c>
    </row>
    <row r="226" spans="1:2" x14ac:dyDescent="0.25">
      <c r="A226" t="s">
        <v>307</v>
      </c>
      <c r="B226" s="17">
        <v>70.063095978559687</v>
      </c>
    </row>
    <row r="227" spans="1:2" x14ac:dyDescent="0.25">
      <c r="A227" t="s">
        <v>148</v>
      </c>
      <c r="B227" s="17">
        <v>64.771813120916605</v>
      </c>
    </row>
    <row r="228" spans="1:2" x14ac:dyDescent="0.25">
      <c r="A228" t="s">
        <v>149</v>
      </c>
      <c r="B228" s="17">
        <v>64.771813120916605</v>
      </c>
    </row>
    <row r="229" spans="1:2" x14ac:dyDescent="0.25">
      <c r="A229" t="s">
        <v>150</v>
      </c>
      <c r="B229" s="17">
        <v>64.771813120916605</v>
      </c>
    </row>
    <row r="230" spans="1:2" x14ac:dyDescent="0.25">
      <c r="A230" t="s">
        <v>151</v>
      </c>
      <c r="B230" s="17">
        <v>68.853161480407039</v>
      </c>
    </row>
    <row r="231" spans="1:2" x14ac:dyDescent="0.25">
      <c r="A231" t="s">
        <v>152</v>
      </c>
      <c r="B231" s="17">
        <v>68.853161480407039</v>
      </c>
    </row>
    <row r="232" spans="1:2" x14ac:dyDescent="0.25">
      <c r="A232" t="s">
        <v>153</v>
      </c>
      <c r="B232" s="17">
        <v>68.853161480407039</v>
      </c>
    </row>
    <row r="233" spans="1:2" x14ac:dyDescent="0.25">
      <c r="A233" t="s">
        <v>154</v>
      </c>
      <c r="B233" s="17">
        <v>65.354862886558095</v>
      </c>
    </row>
    <row r="234" spans="1:2" x14ac:dyDescent="0.25">
      <c r="A234" t="s">
        <v>155</v>
      </c>
      <c r="B234" s="17">
        <v>65.354862886558095</v>
      </c>
    </row>
    <row r="235" spans="1:2" x14ac:dyDescent="0.25">
      <c r="A235" t="s">
        <v>156</v>
      </c>
      <c r="B235" s="17">
        <v>65.354862886558095</v>
      </c>
    </row>
    <row r="236" spans="1:2" x14ac:dyDescent="0.25">
      <c r="A236" t="s">
        <v>157</v>
      </c>
      <c r="B236" s="17">
        <v>65.354862886558095</v>
      </c>
    </row>
    <row r="237" spans="1:2" x14ac:dyDescent="0.25">
      <c r="A237" t="s">
        <v>158</v>
      </c>
      <c r="B237" s="17">
        <v>65.354862886558095</v>
      </c>
    </row>
    <row r="238" spans="1:2" x14ac:dyDescent="0.25">
      <c r="A238" t="s">
        <v>159</v>
      </c>
      <c r="B238" s="17">
        <v>65.937912652199586</v>
      </c>
    </row>
    <row r="239" spans="1:2" x14ac:dyDescent="0.25">
      <c r="A239" t="s">
        <v>160</v>
      </c>
      <c r="B239" s="17">
        <v>65.354862886558095</v>
      </c>
    </row>
    <row r="240" spans="1:2" x14ac:dyDescent="0.25">
      <c r="A240" t="s">
        <v>161</v>
      </c>
      <c r="B240" s="17">
        <v>65.354862886558095</v>
      </c>
    </row>
    <row r="241" spans="1:2" x14ac:dyDescent="0.25">
      <c r="A241" t="s">
        <v>162</v>
      </c>
      <c r="B241" s="17">
        <v>65.354862886558095</v>
      </c>
    </row>
    <row r="242" spans="1:2" x14ac:dyDescent="0.25">
      <c r="A242" t="s">
        <v>163</v>
      </c>
      <c r="B242" s="17">
        <v>68.853161480407039</v>
      </c>
    </row>
    <row r="243" spans="1:2" x14ac:dyDescent="0.25">
      <c r="A243" t="s">
        <v>308</v>
      </c>
      <c r="B243" s="17">
        <v>65.173923346320365</v>
      </c>
    </row>
    <row r="244" spans="1:2" x14ac:dyDescent="0.25">
      <c r="A244" t="s">
        <v>309</v>
      </c>
      <c r="B244" s="17">
        <v>65.173923346320365</v>
      </c>
    </row>
    <row r="245" spans="1:2" x14ac:dyDescent="0.25">
      <c r="A245" t="s">
        <v>310</v>
      </c>
      <c r="B245" s="17">
        <v>65.173923346320365</v>
      </c>
    </row>
    <row r="246" spans="1:2" x14ac:dyDescent="0.25">
      <c r="A246" t="s">
        <v>311</v>
      </c>
      <c r="B246" s="17">
        <v>69.229011502624459</v>
      </c>
    </row>
    <row r="247" spans="1:2" x14ac:dyDescent="0.25">
      <c r="A247" t="s">
        <v>312</v>
      </c>
      <c r="B247" s="17">
        <v>69.229011502624459</v>
      </c>
    </row>
    <row r="248" spans="1:2" x14ac:dyDescent="0.25">
      <c r="A248" t="s">
        <v>313</v>
      </c>
      <c r="B248" s="17">
        <v>69.229011502624459</v>
      </c>
    </row>
    <row r="249" spans="1:2" x14ac:dyDescent="0.25">
      <c r="A249" t="s">
        <v>314</v>
      </c>
      <c r="B249" s="17">
        <v>65.753221654363799</v>
      </c>
    </row>
    <row r="250" spans="1:2" x14ac:dyDescent="0.25">
      <c r="A250" t="s">
        <v>315</v>
      </c>
      <c r="B250" s="17">
        <v>65.753221654363799</v>
      </c>
    </row>
    <row r="251" spans="1:2" x14ac:dyDescent="0.25">
      <c r="A251" t="s">
        <v>316</v>
      </c>
      <c r="B251" s="17">
        <v>65.753221654363799</v>
      </c>
    </row>
    <row r="252" spans="1:2" x14ac:dyDescent="0.25">
      <c r="A252" t="s">
        <v>317</v>
      </c>
      <c r="B252" s="17">
        <v>65.753221654363799</v>
      </c>
    </row>
    <row r="253" spans="1:2" x14ac:dyDescent="0.25">
      <c r="A253" t="s">
        <v>318</v>
      </c>
      <c r="B253" s="17">
        <v>65.753221654363799</v>
      </c>
    </row>
    <row r="254" spans="1:2" x14ac:dyDescent="0.25">
      <c r="A254" t="s">
        <v>319</v>
      </c>
      <c r="B254" s="17">
        <v>66.332519962407247</v>
      </c>
    </row>
    <row r="255" spans="1:2" x14ac:dyDescent="0.25">
      <c r="A255" t="s">
        <v>320</v>
      </c>
      <c r="B255" s="17">
        <v>65.753221654363799</v>
      </c>
    </row>
    <row r="256" spans="1:2" x14ac:dyDescent="0.25">
      <c r="A256" t="s">
        <v>321</v>
      </c>
      <c r="B256" s="17">
        <v>65.753221654363799</v>
      </c>
    </row>
    <row r="257" spans="1:2" x14ac:dyDescent="0.25">
      <c r="A257" t="s">
        <v>322</v>
      </c>
      <c r="B257" s="17">
        <v>65.753221654363799</v>
      </c>
    </row>
    <row r="258" spans="1:2" x14ac:dyDescent="0.25">
      <c r="A258" t="s">
        <v>323</v>
      </c>
      <c r="B258" s="17">
        <v>69.229011502624459</v>
      </c>
    </row>
    <row r="259" spans="1:2" x14ac:dyDescent="0.25">
      <c r="A259" t="s">
        <v>164</v>
      </c>
      <c r="B259" s="17">
        <v>55.257167910332676</v>
      </c>
    </row>
    <row r="260" spans="1:2" x14ac:dyDescent="0.25">
      <c r="A260" t="s">
        <v>165</v>
      </c>
      <c r="B260" s="17">
        <v>55.257167910332676</v>
      </c>
    </row>
    <row r="261" spans="1:2" x14ac:dyDescent="0.25">
      <c r="A261" t="s">
        <v>166</v>
      </c>
      <c r="B261" s="17">
        <v>55.257167910332676</v>
      </c>
    </row>
    <row r="262" spans="1:2" x14ac:dyDescent="0.25">
      <c r="A262" t="s">
        <v>167</v>
      </c>
      <c r="B262" s="17">
        <v>56.633481900328789</v>
      </c>
    </row>
    <row r="263" spans="1:2" x14ac:dyDescent="0.25">
      <c r="A263" t="s">
        <v>168</v>
      </c>
      <c r="B263" s="17">
        <v>56.633481900328789</v>
      </c>
    </row>
    <row r="264" spans="1:2" x14ac:dyDescent="0.25">
      <c r="A264" t="s">
        <v>169</v>
      </c>
      <c r="B264" s="17">
        <v>56.633481900328789</v>
      </c>
    </row>
    <row r="265" spans="1:2" x14ac:dyDescent="0.25">
      <c r="A265" t="s">
        <v>170</v>
      </c>
      <c r="B265" s="17">
        <v>55.257167910332676</v>
      </c>
    </row>
    <row r="266" spans="1:2" x14ac:dyDescent="0.25">
      <c r="A266" t="s">
        <v>171</v>
      </c>
      <c r="B266" s="17">
        <v>55.257167910332676</v>
      </c>
    </row>
    <row r="267" spans="1:2" x14ac:dyDescent="0.25">
      <c r="A267" t="s">
        <v>172</v>
      </c>
      <c r="B267" s="17">
        <v>55.257167910332676</v>
      </c>
    </row>
    <row r="268" spans="1:2" x14ac:dyDescent="0.25">
      <c r="A268" t="s">
        <v>173</v>
      </c>
      <c r="B268" s="17">
        <v>55.257167910332676</v>
      </c>
    </row>
    <row r="269" spans="1:2" x14ac:dyDescent="0.25">
      <c r="A269" t="s">
        <v>174</v>
      </c>
      <c r="B269" s="17">
        <v>55.257167910332676</v>
      </c>
    </row>
    <row r="270" spans="1:2" x14ac:dyDescent="0.25">
      <c r="A270" t="s">
        <v>175</v>
      </c>
      <c r="B270" s="17">
        <v>55.257167910332676</v>
      </c>
    </row>
    <row r="271" spans="1:2" x14ac:dyDescent="0.25">
      <c r="A271" t="s">
        <v>176</v>
      </c>
      <c r="B271" s="17">
        <v>55.257167910332676</v>
      </c>
    </row>
    <row r="272" spans="1:2" x14ac:dyDescent="0.25">
      <c r="A272" t="s">
        <v>177</v>
      </c>
      <c r="B272" s="17">
        <v>55.257167910332676</v>
      </c>
    </row>
    <row r="273" spans="1:2" x14ac:dyDescent="0.25">
      <c r="A273" t="s">
        <v>178</v>
      </c>
      <c r="B273" s="17">
        <v>55.257167910332676</v>
      </c>
    </row>
    <row r="274" spans="1:2" x14ac:dyDescent="0.25">
      <c r="A274" t="s">
        <v>179</v>
      </c>
      <c r="B274" s="17">
        <v>56.633481900328789</v>
      </c>
    </row>
    <row r="275" spans="1:2" x14ac:dyDescent="0.25">
      <c r="A275" t="s">
        <v>324</v>
      </c>
      <c r="B275" s="17">
        <v>55.791569340922841</v>
      </c>
    </row>
    <row r="276" spans="1:2" x14ac:dyDescent="0.25">
      <c r="A276" t="s">
        <v>325</v>
      </c>
      <c r="B276" s="17">
        <v>55.791569340922841</v>
      </c>
    </row>
    <row r="277" spans="1:2" x14ac:dyDescent="0.25">
      <c r="A277" t="s">
        <v>326</v>
      </c>
      <c r="B277" s="17">
        <v>55.791569340922841</v>
      </c>
    </row>
    <row r="278" spans="1:2" x14ac:dyDescent="0.25">
      <c r="A278" t="s">
        <v>327</v>
      </c>
      <c r="B278" s="17">
        <v>57.153244566581613</v>
      </c>
    </row>
    <row r="279" spans="1:2" x14ac:dyDescent="0.25">
      <c r="A279" t="s">
        <v>328</v>
      </c>
      <c r="B279" s="17">
        <v>57.153244566581613</v>
      </c>
    </row>
    <row r="280" spans="1:2" x14ac:dyDescent="0.25">
      <c r="A280" t="s">
        <v>329</v>
      </c>
      <c r="B280" s="17">
        <v>57.153244566581613</v>
      </c>
    </row>
    <row r="281" spans="1:2" x14ac:dyDescent="0.25">
      <c r="A281" t="s">
        <v>330</v>
      </c>
      <c r="B281" s="17">
        <v>55.791569340922841</v>
      </c>
    </row>
    <row r="282" spans="1:2" x14ac:dyDescent="0.25">
      <c r="A282" t="s">
        <v>331</v>
      </c>
      <c r="B282" s="17">
        <v>55.791569340922841</v>
      </c>
    </row>
    <row r="283" spans="1:2" x14ac:dyDescent="0.25">
      <c r="A283" t="s">
        <v>332</v>
      </c>
      <c r="B283" s="17">
        <v>55.791569340922841</v>
      </c>
    </row>
    <row r="284" spans="1:2" x14ac:dyDescent="0.25">
      <c r="A284" t="s">
        <v>333</v>
      </c>
      <c r="B284" s="17">
        <v>55.791569340922841</v>
      </c>
    </row>
    <row r="285" spans="1:2" x14ac:dyDescent="0.25">
      <c r="A285" t="s">
        <v>334</v>
      </c>
      <c r="B285" s="17">
        <v>55.791569340922841</v>
      </c>
    </row>
    <row r="286" spans="1:2" x14ac:dyDescent="0.25">
      <c r="A286" t="s">
        <v>335</v>
      </c>
      <c r="B286" s="17">
        <v>55.791569340922841</v>
      </c>
    </row>
    <row r="287" spans="1:2" x14ac:dyDescent="0.25">
      <c r="A287" t="s">
        <v>336</v>
      </c>
      <c r="B287" s="17">
        <v>55.791569340922841</v>
      </c>
    </row>
    <row r="288" spans="1:2" x14ac:dyDescent="0.25">
      <c r="A288" t="s">
        <v>337</v>
      </c>
      <c r="B288" s="17">
        <v>55.791569340922841</v>
      </c>
    </row>
    <row r="289" spans="1:2" x14ac:dyDescent="0.25">
      <c r="A289" t="s">
        <v>338</v>
      </c>
      <c r="B289" s="17">
        <v>55.791569340922841</v>
      </c>
    </row>
    <row r="290" spans="1:2" x14ac:dyDescent="0.25">
      <c r="A290" t="s">
        <v>339</v>
      </c>
      <c r="B290" s="17">
        <v>57.153244566581613</v>
      </c>
    </row>
    <row r="291" spans="1:2" x14ac:dyDescent="0.25">
      <c r="A291" t="s">
        <v>180</v>
      </c>
      <c r="B291" s="17">
        <v>54.58295979247162</v>
      </c>
    </row>
    <row r="292" spans="1:2" x14ac:dyDescent="0.25">
      <c r="A292" t="s">
        <v>181</v>
      </c>
      <c r="B292" s="17">
        <v>54.58295979247162</v>
      </c>
    </row>
    <row r="293" spans="1:2" x14ac:dyDescent="0.25">
      <c r="A293" t="s">
        <v>182</v>
      </c>
      <c r="B293" s="17">
        <v>54.58295979247162</v>
      </c>
    </row>
    <row r="294" spans="1:2" x14ac:dyDescent="0.25">
      <c r="A294" t="s">
        <v>183</v>
      </c>
      <c r="B294" s="17">
        <v>55.959273782467733</v>
      </c>
    </row>
    <row r="295" spans="1:2" x14ac:dyDescent="0.25">
      <c r="A295" t="s">
        <v>184</v>
      </c>
      <c r="B295" s="17">
        <v>55.959273782467733</v>
      </c>
    </row>
    <row r="296" spans="1:2" x14ac:dyDescent="0.25">
      <c r="A296" t="s">
        <v>185</v>
      </c>
      <c r="B296" s="17">
        <v>55.959273782467733</v>
      </c>
    </row>
    <row r="297" spans="1:2" x14ac:dyDescent="0.25">
      <c r="A297" t="s">
        <v>186</v>
      </c>
      <c r="B297" s="17">
        <v>54.58295979247162</v>
      </c>
    </row>
    <row r="298" spans="1:2" x14ac:dyDescent="0.25">
      <c r="A298" t="s">
        <v>187</v>
      </c>
      <c r="B298" s="17">
        <v>54.58295979247162</v>
      </c>
    </row>
    <row r="299" spans="1:2" x14ac:dyDescent="0.25">
      <c r="A299" t="s">
        <v>188</v>
      </c>
      <c r="B299" s="17">
        <v>54.58295979247162</v>
      </c>
    </row>
    <row r="300" spans="1:2" x14ac:dyDescent="0.25">
      <c r="A300" t="s">
        <v>189</v>
      </c>
      <c r="B300" s="17">
        <v>54.58295979247162</v>
      </c>
    </row>
    <row r="301" spans="1:2" x14ac:dyDescent="0.25">
      <c r="A301" t="s">
        <v>190</v>
      </c>
      <c r="B301" s="17">
        <v>54.58295979247162</v>
      </c>
    </row>
    <row r="302" spans="1:2" x14ac:dyDescent="0.25">
      <c r="A302" t="s">
        <v>191</v>
      </c>
      <c r="B302" s="17">
        <v>54.58295979247162</v>
      </c>
    </row>
    <row r="303" spans="1:2" x14ac:dyDescent="0.25">
      <c r="A303" t="s">
        <v>192</v>
      </c>
      <c r="B303" s="17">
        <v>54.58295979247162</v>
      </c>
    </row>
    <row r="304" spans="1:2" x14ac:dyDescent="0.25">
      <c r="A304" t="s">
        <v>193</v>
      </c>
      <c r="B304" s="17">
        <v>54.58295979247162</v>
      </c>
    </row>
    <row r="305" spans="1:2" x14ac:dyDescent="0.25">
      <c r="A305" t="s">
        <v>194</v>
      </c>
      <c r="B305" s="17">
        <v>54.58295979247162</v>
      </c>
    </row>
    <row r="306" spans="1:2" x14ac:dyDescent="0.25">
      <c r="A306" t="s">
        <v>195</v>
      </c>
      <c r="B306" s="17">
        <v>55.959273782467733</v>
      </c>
    </row>
    <row r="307" spans="1:2" x14ac:dyDescent="0.25">
      <c r="A307" t="s">
        <v>340</v>
      </c>
      <c r="B307" s="17">
        <v>55.11117357227306</v>
      </c>
    </row>
    <row r="308" spans="1:2" x14ac:dyDescent="0.25">
      <c r="A308" t="s">
        <v>341</v>
      </c>
      <c r="B308" s="17">
        <v>55.11117357227306</v>
      </c>
    </row>
    <row r="309" spans="1:2" x14ac:dyDescent="0.25">
      <c r="A309" t="s">
        <v>342</v>
      </c>
      <c r="B309" s="17">
        <v>55.11117357227306</v>
      </c>
    </row>
    <row r="310" spans="1:2" x14ac:dyDescent="0.25">
      <c r="A310" t="s">
        <v>343</v>
      </c>
      <c r="B310" s="17">
        <v>56.472848797931825</v>
      </c>
    </row>
    <row r="311" spans="1:2" x14ac:dyDescent="0.25">
      <c r="A311" t="s">
        <v>344</v>
      </c>
      <c r="B311" s="17">
        <v>56.472848797931825</v>
      </c>
    </row>
    <row r="312" spans="1:2" x14ac:dyDescent="0.25">
      <c r="A312" t="s">
        <v>345</v>
      </c>
      <c r="B312" s="17">
        <v>56.472848797931825</v>
      </c>
    </row>
    <row r="313" spans="1:2" x14ac:dyDescent="0.25">
      <c r="A313" t="s">
        <v>346</v>
      </c>
      <c r="B313" s="17">
        <v>55.11117357227306</v>
      </c>
    </row>
    <row r="314" spans="1:2" x14ac:dyDescent="0.25">
      <c r="A314" t="s">
        <v>347</v>
      </c>
      <c r="B314" s="17">
        <v>55.11117357227306</v>
      </c>
    </row>
    <row r="315" spans="1:2" x14ac:dyDescent="0.25">
      <c r="A315" t="s">
        <v>348</v>
      </c>
      <c r="B315" s="17">
        <v>55.11117357227306</v>
      </c>
    </row>
    <row r="316" spans="1:2" x14ac:dyDescent="0.25">
      <c r="A316" t="s">
        <v>349</v>
      </c>
      <c r="B316" s="17">
        <v>55.11117357227306</v>
      </c>
    </row>
    <row r="317" spans="1:2" x14ac:dyDescent="0.25">
      <c r="A317" t="s">
        <v>350</v>
      </c>
      <c r="B317" s="17">
        <v>55.11117357227306</v>
      </c>
    </row>
    <row r="318" spans="1:2" x14ac:dyDescent="0.25">
      <c r="A318" t="s">
        <v>351</v>
      </c>
      <c r="B318" s="17">
        <v>55.11117357227306</v>
      </c>
    </row>
    <row r="319" spans="1:2" x14ac:dyDescent="0.25">
      <c r="A319" t="s">
        <v>352</v>
      </c>
      <c r="B319" s="17">
        <v>55.11117357227306</v>
      </c>
    </row>
    <row r="320" spans="1:2" x14ac:dyDescent="0.25">
      <c r="A320" t="s">
        <v>353</v>
      </c>
      <c r="B320" s="17">
        <v>55.11117357227306</v>
      </c>
    </row>
    <row r="321" spans="1:2" x14ac:dyDescent="0.25">
      <c r="A321" t="s">
        <v>354</v>
      </c>
      <c r="B321" s="17">
        <v>55.11117357227306</v>
      </c>
    </row>
    <row r="322" spans="1:2" x14ac:dyDescent="0.25">
      <c r="A322" t="s">
        <v>355</v>
      </c>
      <c r="B322" s="17">
        <v>56.472848797931825</v>
      </c>
    </row>
    <row r="323" spans="1:2" x14ac:dyDescent="0.25">
      <c r="B323" s="3"/>
    </row>
    <row r="324" spans="1:2" x14ac:dyDescent="0.25">
      <c r="B3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Vuokrakerroinlaskuri</vt:lpstr>
      <vt:lpstr>Lookup</vt:lpstr>
      <vt:lpstr>Vuokrakerroinlaskuri!Print_Area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Stiofan Ryan</dc:creator>
  <cp:lastModifiedBy>Juha Leppinen</cp:lastModifiedBy>
  <cp:lastPrinted>2018-07-04T06:28:00Z</cp:lastPrinted>
  <dcterms:created xsi:type="dcterms:W3CDTF">2015-10-06T14:56:13Z</dcterms:created>
  <dcterms:modified xsi:type="dcterms:W3CDTF">2019-08-06T07:55:15Z</dcterms:modified>
</cp:coreProperties>
</file>